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\Documents\TFG\Pre-entrega\"/>
    </mc:Choice>
  </mc:AlternateContent>
  <bookViews>
    <workbookView xWindow="0" yWindow="60" windowWidth="20490" windowHeight="7695"/>
  </bookViews>
  <sheets>
    <sheet name="Skycruiser feasibility study" sheetId="1" r:id="rId1"/>
  </sheets>
  <definedNames>
    <definedName name="price">'Skycruiser feasibility study'!$C$1</definedName>
    <definedName name="raw">'Skycruiser feasibility study'!$C$2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R329" i="1"/>
  <c r="S329" i="1"/>
  <c r="T329" i="1"/>
  <c r="U329" i="1"/>
  <c r="R330" i="1"/>
  <c r="S330" i="1"/>
  <c r="T330" i="1"/>
  <c r="U330" i="1"/>
  <c r="R331" i="1"/>
  <c r="S331" i="1"/>
  <c r="T331" i="1"/>
  <c r="U331" i="1"/>
  <c r="R332" i="1"/>
  <c r="S332" i="1"/>
  <c r="T332" i="1"/>
  <c r="U332" i="1"/>
  <c r="R333" i="1"/>
  <c r="S333" i="1"/>
  <c r="T333" i="1"/>
  <c r="U333" i="1"/>
  <c r="R334" i="1"/>
  <c r="S334" i="1"/>
  <c r="T334" i="1"/>
  <c r="U334" i="1"/>
  <c r="R335" i="1"/>
  <c r="S335" i="1"/>
  <c r="T335" i="1"/>
  <c r="U335" i="1"/>
  <c r="R336" i="1"/>
  <c r="S336" i="1"/>
  <c r="T336" i="1"/>
  <c r="U336" i="1"/>
  <c r="R337" i="1"/>
  <c r="S337" i="1"/>
  <c r="T337" i="1"/>
  <c r="U337" i="1"/>
  <c r="R338" i="1"/>
  <c r="S338" i="1"/>
  <c r="T338" i="1"/>
  <c r="U338" i="1"/>
  <c r="R339" i="1"/>
  <c r="S339" i="1"/>
  <c r="T339" i="1"/>
  <c r="U339" i="1"/>
  <c r="R340" i="1"/>
  <c r="S340" i="1"/>
  <c r="T340" i="1"/>
  <c r="U340" i="1"/>
  <c r="R341" i="1"/>
  <c r="S341" i="1"/>
  <c r="T341" i="1"/>
  <c r="U341" i="1"/>
  <c r="R342" i="1"/>
  <c r="S342" i="1"/>
  <c r="T342" i="1"/>
  <c r="U342" i="1"/>
  <c r="R343" i="1"/>
  <c r="S343" i="1"/>
  <c r="T343" i="1"/>
  <c r="U343" i="1"/>
  <c r="R344" i="1"/>
  <c r="S344" i="1"/>
  <c r="T344" i="1"/>
  <c r="U344" i="1"/>
  <c r="R345" i="1"/>
  <c r="S345" i="1"/>
  <c r="T345" i="1"/>
  <c r="U345" i="1"/>
  <c r="R346" i="1"/>
  <c r="S346" i="1"/>
  <c r="T346" i="1"/>
  <c r="U346" i="1"/>
  <c r="R347" i="1"/>
  <c r="S347" i="1"/>
  <c r="T347" i="1"/>
  <c r="U347" i="1"/>
  <c r="R348" i="1"/>
  <c r="S348" i="1"/>
  <c r="T348" i="1"/>
  <c r="U348" i="1"/>
  <c r="R349" i="1"/>
  <c r="S349" i="1"/>
  <c r="T349" i="1"/>
  <c r="U349" i="1"/>
  <c r="R350" i="1"/>
  <c r="S350" i="1"/>
  <c r="T350" i="1"/>
  <c r="U350" i="1"/>
  <c r="R351" i="1"/>
  <c r="S351" i="1"/>
  <c r="T351" i="1"/>
  <c r="U351" i="1"/>
  <c r="R352" i="1"/>
  <c r="S352" i="1"/>
  <c r="T352" i="1"/>
  <c r="U352" i="1"/>
  <c r="R353" i="1"/>
  <c r="S353" i="1"/>
  <c r="T353" i="1"/>
  <c r="U353" i="1"/>
  <c r="R354" i="1"/>
  <c r="S354" i="1"/>
  <c r="T354" i="1"/>
  <c r="U354" i="1"/>
  <c r="R355" i="1"/>
  <c r="S355" i="1"/>
  <c r="T355" i="1"/>
  <c r="U355" i="1"/>
  <c r="R356" i="1"/>
  <c r="S356" i="1"/>
  <c r="T356" i="1"/>
  <c r="U356" i="1"/>
  <c r="R357" i="1"/>
  <c r="S357" i="1"/>
  <c r="T357" i="1"/>
  <c r="U357" i="1"/>
  <c r="R358" i="1"/>
  <c r="S358" i="1"/>
  <c r="T358" i="1"/>
  <c r="U358" i="1"/>
  <c r="R359" i="1"/>
  <c r="S359" i="1"/>
  <c r="T359" i="1"/>
  <c r="U359" i="1"/>
  <c r="R360" i="1"/>
  <c r="S360" i="1"/>
  <c r="T360" i="1"/>
  <c r="U360" i="1"/>
  <c r="R361" i="1"/>
  <c r="S361" i="1"/>
  <c r="T361" i="1"/>
  <c r="U361" i="1"/>
  <c r="R362" i="1"/>
  <c r="S362" i="1"/>
  <c r="T362" i="1"/>
  <c r="U362" i="1"/>
  <c r="R363" i="1"/>
  <c r="S363" i="1"/>
  <c r="T363" i="1"/>
  <c r="U363" i="1"/>
  <c r="R364" i="1"/>
  <c r="S364" i="1"/>
  <c r="T364" i="1"/>
  <c r="U364" i="1"/>
  <c r="R365" i="1"/>
  <c r="S365" i="1"/>
  <c r="T365" i="1"/>
  <c r="U365" i="1"/>
  <c r="R366" i="1"/>
  <c r="S366" i="1"/>
  <c r="T366" i="1"/>
  <c r="U366" i="1"/>
  <c r="R367" i="1"/>
  <c r="S367" i="1"/>
  <c r="T367" i="1"/>
  <c r="U367" i="1"/>
  <c r="R368" i="1"/>
  <c r="S368" i="1"/>
  <c r="T368" i="1"/>
  <c r="U368" i="1"/>
  <c r="R369" i="1"/>
  <c r="S369" i="1"/>
  <c r="T369" i="1"/>
  <c r="U369" i="1"/>
  <c r="R370" i="1"/>
  <c r="S370" i="1"/>
  <c r="T370" i="1"/>
  <c r="U370" i="1"/>
  <c r="R371" i="1"/>
  <c r="S371" i="1"/>
  <c r="T371" i="1"/>
  <c r="U371" i="1"/>
  <c r="R372" i="1"/>
  <c r="S372" i="1"/>
  <c r="T372" i="1"/>
  <c r="U372" i="1"/>
  <c r="R373" i="1"/>
  <c r="S373" i="1"/>
  <c r="T373" i="1"/>
  <c r="U373" i="1"/>
  <c r="R374" i="1"/>
  <c r="S374" i="1"/>
  <c r="T374" i="1"/>
  <c r="U374" i="1"/>
  <c r="R375" i="1"/>
  <c r="S375" i="1"/>
  <c r="T375" i="1"/>
  <c r="U375" i="1"/>
  <c r="R376" i="1"/>
  <c r="S376" i="1"/>
  <c r="T376" i="1"/>
  <c r="U376" i="1"/>
  <c r="R377" i="1"/>
  <c r="S377" i="1"/>
  <c r="T377" i="1"/>
  <c r="U377" i="1"/>
  <c r="R378" i="1"/>
  <c r="S378" i="1"/>
  <c r="T378" i="1"/>
  <c r="U378" i="1"/>
  <c r="R379" i="1"/>
  <c r="S379" i="1"/>
  <c r="T379" i="1"/>
  <c r="U379" i="1"/>
  <c r="R380" i="1"/>
  <c r="S380" i="1"/>
  <c r="T380" i="1"/>
  <c r="U380" i="1"/>
  <c r="R381" i="1"/>
  <c r="S381" i="1"/>
  <c r="T381" i="1"/>
  <c r="U381" i="1"/>
  <c r="R42" i="1"/>
  <c r="S42" i="1"/>
  <c r="T42" i="1" s="1"/>
  <c r="U42" i="1"/>
  <c r="R43" i="1"/>
  <c r="S43" i="1"/>
  <c r="T43" i="1" s="1"/>
  <c r="U43" i="1"/>
  <c r="R44" i="1"/>
  <c r="S44" i="1"/>
  <c r="T44" i="1" s="1"/>
  <c r="U44" i="1"/>
  <c r="R45" i="1"/>
  <c r="S45" i="1"/>
  <c r="T45" i="1" s="1"/>
  <c r="U45" i="1"/>
  <c r="R46" i="1"/>
  <c r="S46" i="1"/>
  <c r="T46" i="1" s="1"/>
  <c r="U46" i="1"/>
  <c r="R47" i="1"/>
  <c r="S47" i="1"/>
  <c r="T47" i="1" s="1"/>
  <c r="U47" i="1"/>
  <c r="R48" i="1"/>
  <c r="S48" i="1"/>
  <c r="T48" i="1" s="1"/>
  <c r="U48" i="1"/>
  <c r="R49" i="1"/>
  <c r="S49" i="1"/>
  <c r="T49" i="1" s="1"/>
  <c r="U49" i="1"/>
  <c r="R50" i="1"/>
  <c r="S50" i="1"/>
  <c r="T50" i="1" s="1"/>
  <c r="U50" i="1"/>
  <c r="R51" i="1"/>
  <c r="S51" i="1"/>
  <c r="T51" i="1" s="1"/>
  <c r="U51" i="1"/>
  <c r="R52" i="1"/>
  <c r="S52" i="1"/>
  <c r="T52" i="1" s="1"/>
  <c r="U52" i="1"/>
  <c r="R53" i="1"/>
  <c r="S53" i="1"/>
  <c r="T53" i="1" s="1"/>
  <c r="U53" i="1"/>
  <c r="R54" i="1"/>
  <c r="S54" i="1"/>
  <c r="T54" i="1" s="1"/>
  <c r="U54" i="1"/>
  <c r="R55" i="1"/>
  <c r="S55" i="1"/>
  <c r="T55" i="1" s="1"/>
  <c r="U55" i="1"/>
  <c r="R56" i="1"/>
  <c r="S56" i="1"/>
  <c r="T56" i="1" s="1"/>
  <c r="U56" i="1"/>
  <c r="R57" i="1"/>
  <c r="S57" i="1"/>
  <c r="T57" i="1" s="1"/>
  <c r="U57" i="1"/>
  <c r="R58" i="1"/>
  <c r="S58" i="1"/>
  <c r="T58" i="1" s="1"/>
  <c r="U58" i="1"/>
  <c r="R59" i="1"/>
  <c r="S59" i="1"/>
  <c r="T59" i="1" s="1"/>
  <c r="U59" i="1"/>
  <c r="R60" i="1"/>
  <c r="S60" i="1"/>
  <c r="T60" i="1" s="1"/>
  <c r="U60" i="1"/>
  <c r="R61" i="1"/>
  <c r="S61" i="1"/>
  <c r="T61" i="1" s="1"/>
  <c r="U61" i="1"/>
  <c r="R62" i="1"/>
  <c r="S62" i="1"/>
  <c r="T62" i="1" s="1"/>
  <c r="U62" i="1"/>
  <c r="R63" i="1"/>
  <c r="S63" i="1"/>
  <c r="T63" i="1" s="1"/>
  <c r="U63" i="1"/>
  <c r="R64" i="1"/>
  <c r="S64" i="1"/>
  <c r="T64" i="1" s="1"/>
  <c r="U64" i="1"/>
  <c r="R65" i="1"/>
  <c r="S65" i="1"/>
  <c r="T65" i="1" s="1"/>
  <c r="U65" i="1"/>
  <c r="R66" i="1"/>
  <c r="S66" i="1"/>
  <c r="T66" i="1" s="1"/>
  <c r="U66" i="1"/>
  <c r="R67" i="1"/>
  <c r="S67" i="1"/>
  <c r="T67" i="1" s="1"/>
  <c r="U67" i="1"/>
  <c r="R68" i="1"/>
  <c r="S68" i="1"/>
  <c r="T68" i="1" s="1"/>
  <c r="U68" i="1"/>
  <c r="R69" i="1"/>
  <c r="S69" i="1"/>
  <c r="T69" i="1" s="1"/>
  <c r="U69" i="1"/>
  <c r="R70" i="1"/>
  <c r="S70" i="1"/>
  <c r="T70" i="1" s="1"/>
  <c r="U70" i="1"/>
  <c r="R71" i="1"/>
  <c r="S71" i="1"/>
  <c r="T71" i="1" s="1"/>
  <c r="U71" i="1"/>
  <c r="R72" i="1"/>
  <c r="S72" i="1"/>
  <c r="T72" i="1" s="1"/>
  <c r="U72" i="1"/>
  <c r="R73" i="1"/>
  <c r="S73" i="1"/>
  <c r="T73" i="1" s="1"/>
  <c r="U73" i="1"/>
  <c r="R74" i="1"/>
  <c r="S74" i="1"/>
  <c r="T74" i="1" s="1"/>
  <c r="U74" i="1"/>
  <c r="R75" i="1"/>
  <c r="S75" i="1"/>
  <c r="T75" i="1" s="1"/>
  <c r="U75" i="1"/>
  <c r="R76" i="1"/>
  <c r="S76" i="1"/>
  <c r="T76" i="1" s="1"/>
  <c r="U76" i="1"/>
  <c r="R77" i="1"/>
  <c r="S77" i="1"/>
  <c r="T77" i="1" s="1"/>
  <c r="U77" i="1"/>
  <c r="R78" i="1"/>
  <c r="S78" i="1"/>
  <c r="T78" i="1" s="1"/>
  <c r="U78" i="1"/>
  <c r="R79" i="1"/>
  <c r="S79" i="1"/>
  <c r="T79" i="1" s="1"/>
  <c r="U79" i="1"/>
  <c r="R80" i="1"/>
  <c r="S80" i="1"/>
  <c r="T80" i="1" s="1"/>
  <c r="U80" i="1"/>
  <c r="R81" i="1"/>
  <c r="S81" i="1"/>
  <c r="T81" i="1" s="1"/>
  <c r="U81" i="1"/>
  <c r="R82" i="1"/>
  <c r="S82" i="1"/>
  <c r="T82" i="1" s="1"/>
  <c r="U82" i="1"/>
  <c r="R83" i="1"/>
  <c r="S83" i="1"/>
  <c r="T83" i="1" s="1"/>
  <c r="U83" i="1"/>
  <c r="R84" i="1"/>
  <c r="S84" i="1"/>
  <c r="T84" i="1" s="1"/>
  <c r="U84" i="1"/>
  <c r="R85" i="1"/>
  <c r="S85" i="1"/>
  <c r="T85" i="1" s="1"/>
  <c r="U85" i="1"/>
  <c r="R86" i="1"/>
  <c r="S86" i="1"/>
  <c r="T86" i="1" s="1"/>
  <c r="U86" i="1"/>
  <c r="R87" i="1"/>
  <c r="S87" i="1"/>
  <c r="T87" i="1" s="1"/>
  <c r="U87" i="1"/>
  <c r="R88" i="1"/>
  <c r="S88" i="1"/>
  <c r="T88" i="1" s="1"/>
  <c r="U88" i="1"/>
  <c r="R89" i="1"/>
  <c r="S89" i="1"/>
  <c r="T89" i="1" s="1"/>
  <c r="U89" i="1"/>
  <c r="R90" i="1"/>
  <c r="S90" i="1"/>
  <c r="T90" i="1" s="1"/>
  <c r="U90" i="1"/>
  <c r="R91" i="1"/>
  <c r="S91" i="1"/>
  <c r="T91" i="1" s="1"/>
  <c r="U91" i="1"/>
  <c r="R92" i="1"/>
  <c r="S92" i="1"/>
  <c r="T92" i="1" s="1"/>
  <c r="U92" i="1"/>
  <c r="R93" i="1"/>
  <c r="S93" i="1"/>
  <c r="T93" i="1" s="1"/>
  <c r="U93" i="1"/>
  <c r="R94" i="1"/>
  <c r="S94" i="1"/>
  <c r="T94" i="1" s="1"/>
  <c r="U94" i="1"/>
  <c r="R95" i="1"/>
  <c r="S95" i="1"/>
  <c r="T95" i="1" s="1"/>
  <c r="U95" i="1"/>
  <c r="R96" i="1"/>
  <c r="S96" i="1"/>
  <c r="T96" i="1" s="1"/>
  <c r="U96" i="1"/>
  <c r="R97" i="1"/>
  <c r="S97" i="1"/>
  <c r="T97" i="1" s="1"/>
  <c r="U97" i="1"/>
  <c r="R98" i="1"/>
  <c r="S98" i="1"/>
  <c r="T98" i="1" s="1"/>
  <c r="U98" i="1"/>
  <c r="R99" i="1"/>
  <c r="S99" i="1"/>
  <c r="T99" i="1" s="1"/>
  <c r="U99" i="1"/>
  <c r="R100" i="1"/>
  <c r="S100" i="1"/>
  <c r="T100" i="1" s="1"/>
  <c r="U100" i="1"/>
  <c r="R101" i="1"/>
  <c r="S101" i="1"/>
  <c r="T101" i="1" s="1"/>
  <c r="U101" i="1"/>
  <c r="R102" i="1"/>
  <c r="S102" i="1"/>
  <c r="T102" i="1" s="1"/>
  <c r="U102" i="1"/>
  <c r="R103" i="1"/>
  <c r="S103" i="1"/>
  <c r="T103" i="1" s="1"/>
  <c r="U103" i="1"/>
  <c r="R104" i="1"/>
  <c r="S104" i="1"/>
  <c r="T104" i="1" s="1"/>
  <c r="U104" i="1"/>
  <c r="R105" i="1"/>
  <c r="S105" i="1"/>
  <c r="T105" i="1" s="1"/>
  <c r="U105" i="1"/>
  <c r="R106" i="1"/>
  <c r="S106" i="1"/>
  <c r="T106" i="1" s="1"/>
  <c r="U106" i="1"/>
  <c r="R107" i="1"/>
  <c r="S107" i="1"/>
  <c r="T107" i="1" s="1"/>
  <c r="U107" i="1"/>
  <c r="R108" i="1"/>
  <c r="S108" i="1"/>
  <c r="T108" i="1" s="1"/>
  <c r="U108" i="1"/>
  <c r="R109" i="1"/>
  <c r="S109" i="1"/>
  <c r="T109" i="1" s="1"/>
  <c r="U109" i="1"/>
  <c r="R110" i="1"/>
  <c r="S110" i="1"/>
  <c r="T110" i="1" s="1"/>
  <c r="U110" i="1"/>
  <c r="R111" i="1"/>
  <c r="S111" i="1"/>
  <c r="T111" i="1" s="1"/>
  <c r="U111" i="1"/>
  <c r="R112" i="1"/>
  <c r="S112" i="1"/>
  <c r="T112" i="1" s="1"/>
  <c r="U112" i="1"/>
  <c r="R113" i="1"/>
  <c r="S113" i="1"/>
  <c r="T113" i="1" s="1"/>
  <c r="U113" i="1"/>
  <c r="R114" i="1"/>
  <c r="S114" i="1"/>
  <c r="T114" i="1" s="1"/>
  <c r="U114" i="1"/>
  <c r="R115" i="1"/>
  <c r="S115" i="1"/>
  <c r="T115" i="1" s="1"/>
  <c r="U115" i="1"/>
  <c r="R116" i="1"/>
  <c r="S116" i="1"/>
  <c r="T116" i="1" s="1"/>
  <c r="U116" i="1"/>
  <c r="R117" i="1"/>
  <c r="S117" i="1"/>
  <c r="T117" i="1" s="1"/>
  <c r="U117" i="1"/>
  <c r="R118" i="1"/>
  <c r="S118" i="1"/>
  <c r="T118" i="1" s="1"/>
  <c r="U118" i="1"/>
  <c r="R119" i="1"/>
  <c r="S119" i="1"/>
  <c r="T119" i="1" s="1"/>
  <c r="U119" i="1"/>
  <c r="R120" i="1"/>
  <c r="S120" i="1"/>
  <c r="T120" i="1" s="1"/>
  <c r="U120" i="1"/>
  <c r="R121" i="1"/>
  <c r="S121" i="1"/>
  <c r="T121" i="1" s="1"/>
  <c r="U121" i="1"/>
  <c r="R122" i="1"/>
  <c r="S122" i="1"/>
  <c r="T122" i="1" s="1"/>
  <c r="U122" i="1"/>
  <c r="R123" i="1"/>
  <c r="S123" i="1"/>
  <c r="T123" i="1" s="1"/>
  <c r="U123" i="1"/>
  <c r="R124" i="1"/>
  <c r="S124" i="1"/>
  <c r="T124" i="1" s="1"/>
  <c r="U124" i="1"/>
  <c r="R125" i="1"/>
  <c r="S125" i="1"/>
  <c r="T125" i="1" s="1"/>
  <c r="U125" i="1"/>
  <c r="R126" i="1"/>
  <c r="S126" i="1"/>
  <c r="T126" i="1" s="1"/>
  <c r="U126" i="1"/>
  <c r="R127" i="1"/>
  <c r="S127" i="1"/>
  <c r="T127" i="1"/>
  <c r="U127" i="1"/>
  <c r="R128" i="1"/>
  <c r="S128" i="1"/>
  <c r="T128" i="1"/>
  <c r="U128" i="1"/>
  <c r="R129" i="1"/>
  <c r="S129" i="1"/>
  <c r="T129" i="1"/>
  <c r="U129" i="1"/>
  <c r="R130" i="1"/>
  <c r="S130" i="1"/>
  <c r="T130" i="1"/>
  <c r="U130" i="1"/>
  <c r="R131" i="1"/>
  <c r="S131" i="1"/>
  <c r="T131" i="1"/>
  <c r="U131" i="1"/>
  <c r="R132" i="1"/>
  <c r="S132" i="1"/>
  <c r="T132" i="1"/>
  <c r="U132" i="1"/>
  <c r="R133" i="1"/>
  <c r="S133" i="1"/>
  <c r="T133" i="1"/>
  <c r="U133" i="1"/>
  <c r="R134" i="1"/>
  <c r="S134" i="1"/>
  <c r="T134" i="1"/>
  <c r="U134" i="1"/>
  <c r="R135" i="1"/>
  <c r="S135" i="1"/>
  <c r="T135" i="1"/>
  <c r="U135" i="1"/>
  <c r="R136" i="1"/>
  <c r="S136" i="1"/>
  <c r="T136" i="1"/>
  <c r="U136" i="1"/>
  <c r="R137" i="1"/>
  <c r="S137" i="1"/>
  <c r="T137" i="1"/>
  <c r="U137" i="1"/>
  <c r="R138" i="1"/>
  <c r="S138" i="1"/>
  <c r="T138" i="1"/>
  <c r="U138" i="1"/>
  <c r="R139" i="1"/>
  <c r="S139" i="1"/>
  <c r="T139" i="1"/>
  <c r="U139" i="1"/>
  <c r="R140" i="1"/>
  <c r="S140" i="1"/>
  <c r="T140" i="1"/>
  <c r="U140" i="1"/>
  <c r="R141" i="1"/>
  <c r="S141" i="1"/>
  <c r="T141" i="1"/>
  <c r="U141" i="1"/>
  <c r="R142" i="1"/>
  <c r="S142" i="1"/>
  <c r="T142" i="1"/>
  <c r="U142" i="1"/>
  <c r="R143" i="1"/>
  <c r="S143" i="1"/>
  <c r="T143" i="1"/>
  <c r="U143" i="1"/>
  <c r="R144" i="1"/>
  <c r="S144" i="1"/>
  <c r="T144" i="1"/>
  <c r="U144" i="1"/>
  <c r="R145" i="1"/>
  <c r="S145" i="1"/>
  <c r="T145" i="1"/>
  <c r="U145" i="1"/>
  <c r="R146" i="1"/>
  <c r="S146" i="1"/>
  <c r="T146" i="1"/>
  <c r="U146" i="1"/>
  <c r="R147" i="1"/>
  <c r="S147" i="1"/>
  <c r="T147" i="1"/>
  <c r="U147" i="1"/>
  <c r="R148" i="1"/>
  <c r="S148" i="1"/>
  <c r="T148" i="1"/>
  <c r="U148" i="1"/>
  <c r="R149" i="1"/>
  <c r="S149" i="1"/>
  <c r="T149" i="1"/>
  <c r="U149" i="1"/>
  <c r="R150" i="1"/>
  <c r="S150" i="1"/>
  <c r="T150" i="1"/>
  <c r="U150" i="1"/>
  <c r="R151" i="1"/>
  <c r="S151" i="1"/>
  <c r="T151" i="1"/>
  <c r="U151" i="1"/>
  <c r="R152" i="1"/>
  <c r="S152" i="1"/>
  <c r="T152" i="1" s="1"/>
  <c r="U152" i="1"/>
  <c r="R153" i="1"/>
  <c r="S153" i="1"/>
  <c r="T153" i="1"/>
  <c r="U153" i="1"/>
  <c r="R154" i="1"/>
  <c r="S154" i="1"/>
  <c r="T154" i="1"/>
  <c r="U154" i="1"/>
  <c r="R155" i="1"/>
  <c r="S155" i="1"/>
  <c r="T155" i="1"/>
  <c r="U155" i="1"/>
  <c r="R156" i="1"/>
  <c r="S156" i="1"/>
  <c r="T156" i="1"/>
  <c r="U156" i="1"/>
  <c r="R157" i="1"/>
  <c r="S157" i="1"/>
  <c r="T157" i="1"/>
  <c r="U157" i="1"/>
  <c r="R158" i="1"/>
  <c r="S158" i="1"/>
  <c r="T158" i="1" s="1"/>
  <c r="U158" i="1"/>
  <c r="R159" i="1"/>
  <c r="S159" i="1"/>
  <c r="T159" i="1" s="1"/>
  <c r="U159" i="1"/>
  <c r="R160" i="1"/>
  <c r="S160" i="1"/>
  <c r="T160" i="1" s="1"/>
  <c r="U160" i="1"/>
  <c r="R161" i="1"/>
  <c r="S161" i="1"/>
  <c r="T161" i="1" s="1"/>
  <c r="U161" i="1"/>
  <c r="R162" i="1"/>
  <c r="S162" i="1"/>
  <c r="T162" i="1" s="1"/>
  <c r="U162" i="1"/>
  <c r="R163" i="1"/>
  <c r="S163" i="1"/>
  <c r="T163" i="1" s="1"/>
  <c r="U163" i="1"/>
  <c r="R164" i="1"/>
  <c r="S164" i="1"/>
  <c r="T164" i="1" s="1"/>
  <c r="U164" i="1"/>
  <c r="R165" i="1"/>
  <c r="S165" i="1"/>
  <c r="T165" i="1" s="1"/>
  <c r="U165" i="1"/>
  <c r="R166" i="1"/>
  <c r="S166" i="1"/>
  <c r="T166" i="1" s="1"/>
  <c r="U166" i="1"/>
  <c r="R167" i="1"/>
  <c r="S167" i="1"/>
  <c r="T167" i="1" s="1"/>
  <c r="U167" i="1"/>
  <c r="R168" i="1"/>
  <c r="S168" i="1"/>
  <c r="T168" i="1" s="1"/>
  <c r="U168" i="1"/>
  <c r="R169" i="1"/>
  <c r="S169" i="1"/>
  <c r="T169" i="1" s="1"/>
  <c r="U169" i="1"/>
  <c r="R170" i="1"/>
  <c r="S170" i="1"/>
  <c r="T170" i="1" s="1"/>
  <c r="U170" i="1"/>
  <c r="R171" i="1"/>
  <c r="S171" i="1"/>
  <c r="T171" i="1" s="1"/>
  <c r="U171" i="1"/>
  <c r="R172" i="1"/>
  <c r="S172" i="1"/>
  <c r="T172" i="1" s="1"/>
  <c r="U172" i="1"/>
  <c r="R173" i="1"/>
  <c r="S173" i="1"/>
  <c r="T173" i="1" s="1"/>
  <c r="U173" i="1"/>
  <c r="R174" i="1"/>
  <c r="S174" i="1"/>
  <c r="T174" i="1" s="1"/>
  <c r="U174" i="1"/>
  <c r="R175" i="1"/>
  <c r="S175" i="1"/>
  <c r="T175" i="1" s="1"/>
  <c r="U175" i="1"/>
  <c r="R176" i="1"/>
  <c r="S176" i="1"/>
  <c r="T176" i="1" s="1"/>
  <c r="U176" i="1"/>
  <c r="R177" i="1"/>
  <c r="S177" i="1"/>
  <c r="T177" i="1" s="1"/>
  <c r="U177" i="1"/>
  <c r="R178" i="1"/>
  <c r="S178" i="1"/>
  <c r="T178" i="1" s="1"/>
  <c r="U178" i="1"/>
  <c r="R179" i="1"/>
  <c r="S179" i="1"/>
  <c r="T179" i="1" s="1"/>
  <c r="U179" i="1"/>
  <c r="R180" i="1"/>
  <c r="S180" i="1"/>
  <c r="T180" i="1" s="1"/>
  <c r="U180" i="1"/>
  <c r="R181" i="1"/>
  <c r="S181" i="1"/>
  <c r="T181" i="1" s="1"/>
  <c r="U181" i="1"/>
  <c r="R182" i="1"/>
  <c r="S182" i="1"/>
  <c r="T182" i="1" s="1"/>
  <c r="U182" i="1"/>
  <c r="R183" i="1"/>
  <c r="S183" i="1"/>
  <c r="T183" i="1" s="1"/>
  <c r="U183" i="1"/>
  <c r="R184" i="1"/>
  <c r="T184" i="1" s="1"/>
  <c r="S184" i="1"/>
  <c r="U184" i="1"/>
  <c r="R185" i="1"/>
  <c r="T185" i="1" s="1"/>
  <c r="S185" i="1"/>
  <c r="U185" i="1"/>
  <c r="R186" i="1"/>
  <c r="T186" i="1" s="1"/>
  <c r="S186" i="1"/>
  <c r="U186" i="1"/>
  <c r="R187" i="1"/>
  <c r="T187" i="1" s="1"/>
  <c r="S187" i="1"/>
  <c r="U187" i="1"/>
  <c r="R188" i="1"/>
  <c r="T188" i="1" s="1"/>
  <c r="S188" i="1"/>
  <c r="U188" i="1"/>
  <c r="R189" i="1"/>
  <c r="T189" i="1" s="1"/>
  <c r="S189" i="1"/>
  <c r="U189" i="1"/>
  <c r="R190" i="1"/>
  <c r="T190" i="1" s="1"/>
  <c r="S190" i="1"/>
  <c r="U190" i="1"/>
  <c r="R191" i="1"/>
  <c r="T191" i="1" s="1"/>
  <c r="S191" i="1"/>
  <c r="U191" i="1"/>
  <c r="R192" i="1"/>
  <c r="T192" i="1" s="1"/>
  <c r="S192" i="1"/>
  <c r="U192" i="1"/>
  <c r="R193" i="1"/>
  <c r="T193" i="1" s="1"/>
  <c r="S193" i="1"/>
  <c r="U193" i="1"/>
  <c r="R194" i="1"/>
  <c r="T194" i="1" s="1"/>
  <c r="S194" i="1"/>
  <c r="U194" i="1"/>
  <c r="R195" i="1"/>
  <c r="T195" i="1" s="1"/>
  <c r="S195" i="1"/>
  <c r="U195" i="1"/>
  <c r="R196" i="1"/>
  <c r="T196" i="1" s="1"/>
  <c r="S196" i="1"/>
  <c r="U196" i="1"/>
  <c r="R197" i="1"/>
  <c r="T197" i="1" s="1"/>
  <c r="S197" i="1"/>
  <c r="U197" i="1"/>
  <c r="R198" i="1"/>
  <c r="T198" i="1" s="1"/>
  <c r="S198" i="1"/>
  <c r="U198" i="1"/>
  <c r="R199" i="1"/>
  <c r="T199" i="1" s="1"/>
  <c r="S199" i="1"/>
  <c r="U199" i="1"/>
  <c r="R200" i="1"/>
  <c r="T200" i="1" s="1"/>
  <c r="S200" i="1"/>
  <c r="U200" i="1"/>
  <c r="R201" i="1"/>
  <c r="T201" i="1" s="1"/>
  <c r="S201" i="1"/>
  <c r="U201" i="1"/>
  <c r="R202" i="1"/>
  <c r="T202" i="1" s="1"/>
  <c r="S202" i="1"/>
  <c r="U202" i="1"/>
  <c r="R203" i="1"/>
  <c r="T203" i="1" s="1"/>
  <c r="S203" i="1"/>
  <c r="U203" i="1"/>
  <c r="R204" i="1"/>
  <c r="T204" i="1" s="1"/>
  <c r="S204" i="1"/>
  <c r="U204" i="1"/>
  <c r="R205" i="1"/>
  <c r="T205" i="1" s="1"/>
  <c r="S205" i="1"/>
  <c r="U205" i="1"/>
  <c r="R206" i="1"/>
  <c r="T206" i="1" s="1"/>
  <c r="S206" i="1"/>
  <c r="U206" i="1"/>
  <c r="R207" i="1"/>
  <c r="T207" i="1" s="1"/>
  <c r="S207" i="1"/>
  <c r="U207" i="1"/>
  <c r="R208" i="1"/>
  <c r="T208" i="1" s="1"/>
  <c r="S208" i="1"/>
  <c r="U208" i="1"/>
  <c r="R209" i="1"/>
  <c r="T209" i="1" s="1"/>
  <c r="S209" i="1"/>
  <c r="U209" i="1"/>
  <c r="R210" i="1"/>
  <c r="T210" i="1" s="1"/>
  <c r="S210" i="1"/>
  <c r="U210" i="1"/>
  <c r="R211" i="1"/>
  <c r="T211" i="1" s="1"/>
  <c r="S211" i="1"/>
  <c r="U211" i="1"/>
  <c r="R212" i="1"/>
  <c r="T212" i="1" s="1"/>
  <c r="S212" i="1"/>
  <c r="U212" i="1"/>
  <c r="R213" i="1"/>
  <c r="T213" i="1" s="1"/>
  <c r="S213" i="1"/>
  <c r="U213" i="1"/>
  <c r="R214" i="1"/>
  <c r="T214" i="1" s="1"/>
  <c r="S214" i="1"/>
  <c r="U214" i="1"/>
  <c r="R215" i="1"/>
  <c r="T215" i="1" s="1"/>
  <c r="S215" i="1"/>
  <c r="U215" i="1"/>
  <c r="R216" i="1"/>
  <c r="T216" i="1" s="1"/>
  <c r="S216" i="1"/>
  <c r="U216" i="1"/>
  <c r="R217" i="1"/>
  <c r="T217" i="1" s="1"/>
  <c r="S217" i="1"/>
  <c r="U217" i="1"/>
  <c r="R218" i="1"/>
  <c r="T218" i="1" s="1"/>
  <c r="S218" i="1"/>
  <c r="U218" i="1"/>
  <c r="R219" i="1"/>
  <c r="T219" i="1" s="1"/>
  <c r="S219" i="1"/>
  <c r="U219" i="1"/>
  <c r="R220" i="1"/>
  <c r="T220" i="1" s="1"/>
  <c r="S220" i="1"/>
  <c r="U220" i="1"/>
  <c r="R221" i="1"/>
  <c r="T221" i="1" s="1"/>
  <c r="S221" i="1"/>
  <c r="U221" i="1"/>
  <c r="R222" i="1"/>
  <c r="T222" i="1" s="1"/>
  <c r="S222" i="1"/>
  <c r="U222" i="1"/>
  <c r="R223" i="1"/>
  <c r="T223" i="1" s="1"/>
  <c r="S223" i="1"/>
  <c r="U223" i="1"/>
  <c r="R224" i="1"/>
  <c r="S224" i="1"/>
  <c r="U224" i="1"/>
  <c r="R225" i="1"/>
  <c r="T225" i="1" s="1"/>
  <c r="S225" i="1"/>
  <c r="U225" i="1"/>
  <c r="R226" i="1"/>
  <c r="S226" i="1"/>
  <c r="U226" i="1"/>
  <c r="R227" i="1"/>
  <c r="T227" i="1" s="1"/>
  <c r="S227" i="1"/>
  <c r="U227" i="1"/>
  <c r="R228" i="1"/>
  <c r="S228" i="1"/>
  <c r="U228" i="1"/>
  <c r="R229" i="1"/>
  <c r="T229" i="1" s="1"/>
  <c r="S229" i="1"/>
  <c r="U229" i="1"/>
  <c r="R230" i="1"/>
  <c r="S230" i="1"/>
  <c r="U230" i="1"/>
  <c r="R231" i="1"/>
  <c r="T231" i="1" s="1"/>
  <c r="S231" i="1"/>
  <c r="U231" i="1"/>
  <c r="R232" i="1"/>
  <c r="S232" i="1"/>
  <c r="U232" i="1"/>
  <c r="R233" i="1"/>
  <c r="T233" i="1" s="1"/>
  <c r="S233" i="1"/>
  <c r="U233" i="1"/>
  <c r="R234" i="1"/>
  <c r="S234" i="1"/>
  <c r="U234" i="1"/>
  <c r="R235" i="1"/>
  <c r="T235" i="1" s="1"/>
  <c r="S235" i="1"/>
  <c r="U235" i="1"/>
  <c r="R236" i="1"/>
  <c r="S236" i="1"/>
  <c r="U236" i="1"/>
  <c r="R237" i="1"/>
  <c r="T237" i="1" s="1"/>
  <c r="S237" i="1"/>
  <c r="U237" i="1"/>
  <c r="R238" i="1"/>
  <c r="S238" i="1"/>
  <c r="U238" i="1"/>
  <c r="R239" i="1"/>
  <c r="T239" i="1" s="1"/>
  <c r="S239" i="1"/>
  <c r="U239" i="1"/>
  <c r="R240" i="1"/>
  <c r="S240" i="1"/>
  <c r="U240" i="1"/>
  <c r="R241" i="1"/>
  <c r="T241" i="1" s="1"/>
  <c r="S241" i="1"/>
  <c r="U241" i="1"/>
  <c r="R242" i="1"/>
  <c r="S242" i="1"/>
  <c r="T242" i="1" s="1"/>
  <c r="U242" i="1"/>
  <c r="R243" i="1"/>
  <c r="S243" i="1"/>
  <c r="T243" i="1" s="1"/>
  <c r="U243" i="1"/>
  <c r="R244" i="1"/>
  <c r="S244" i="1"/>
  <c r="T244" i="1" s="1"/>
  <c r="U244" i="1"/>
  <c r="R245" i="1"/>
  <c r="S245" i="1"/>
  <c r="T245" i="1" s="1"/>
  <c r="U245" i="1"/>
  <c r="R246" i="1"/>
  <c r="S246" i="1"/>
  <c r="T246" i="1" s="1"/>
  <c r="U246" i="1"/>
  <c r="R247" i="1"/>
  <c r="S247" i="1"/>
  <c r="T247" i="1" s="1"/>
  <c r="U247" i="1"/>
  <c r="R248" i="1"/>
  <c r="S248" i="1"/>
  <c r="T248" i="1" s="1"/>
  <c r="U248" i="1"/>
  <c r="R249" i="1"/>
  <c r="S249" i="1"/>
  <c r="T249" i="1" s="1"/>
  <c r="U249" i="1"/>
  <c r="R250" i="1"/>
  <c r="S250" i="1"/>
  <c r="T250" i="1" s="1"/>
  <c r="U250" i="1"/>
  <c r="R251" i="1"/>
  <c r="S251" i="1"/>
  <c r="T251" i="1" s="1"/>
  <c r="U251" i="1"/>
  <c r="R252" i="1"/>
  <c r="S252" i="1"/>
  <c r="T252" i="1" s="1"/>
  <c r="U252" i="1"/>
  <c r="R253" i="1"/>
  <c r="S253" i="1"/>
  <c r="T253" i="1" s="1"/>
  <c r="U253" i="1"/>
  <c r="R254" i="1"/>
  <c r="S254" i="1"/>
  <c r="T254" i="1" s="1"/>
  <c r="U254" i="1"/>
  <c r="R255" i="1"/>
  <c r="S255" i="1"/>
  <c r="T255" i="1" s="1"/>
  <c r="U255" i="1"/>
  <c r="R256" i="1"/>
  <c r="S256" i="1"/>
  <c r="T256" i="1" s="1"/>
  <c r="U256" i="1"/>
  <c r="R257" i="1"/>
  <c r="S257" i="1"/>
  <c r="T257" i="1" s="1"/>
  <c r="U257" i="1"/>
  <c r="R258" i="1"/>
  <c r="S258" i="1"/>
  <c r="T258" i="1" s="1"/>
  <c r="U258" i="1"/>
  <c r="R259" i="1"/>
  <c r="S259" i="1"/>
  <c r="T259" i="1" s="1"/>
  <c r="U259" i="1"/>
  <c r="R260" i="1"/>
  <c r="S260" i="1"/>
  <c r="T260" i="1" s="1"/>
  <c r="U260" i="1"/>
  <c r="R261" i="1"/>
  <c r="S261" i="1"/>
  <c r="T261" i="1" s="1"/>
  <c r="U261" i="1"/>
  <c r="R262" i="1"/>
  <c r="S262" i="1"/>
  <c r="T262" i="1" s="1"/>
  <c r="U262" i="1"/>
  <c r="R263" i="1"/>
  <c r="S263" i="1"/>
  <c r="T263" i="1" s="1"/>
  <c r="U263" i="1"/>
  <c r="R264" i="1"/>
  <c r="S264" i="1"/>
  <c r="T264" i="1" s="1"/>
  <c r="U264" i="1"/>
  <c r="R265" i="1"/>
  <c r="S265" i="1"/>
  <c r="T265" i="1" s="1"/>
  <c r="U265" i="1"/>
  <c r="R266" i="1"/>
  <c r="S266" i="1"/>
  <c r="T266" i="1" s="1"/>
  <c r="U266" i="1"/>
  <c r="R267" i="1"/>
  <c r="S267" i="1"/>
  <c r="T267" i="1" s="1"/>
  <c r="U267" i="1"/>
  <c r="R268" i="1"/>
  <c r="S268" i="1"/>
  <c r="T268" i="1" s="1"/>
  <c r="U268" i="1"/>
  <c r="R269" i="1"/>
  <c r="S269" i="1"/>
  <c r="T269" i="1" s="1"/>
  <c r="U269" i="1"/>
  <c r="R270" i="1"/>
  <c r="S270" i="1"/>
  <c r="T270" i="1" s="1"/>
  <c r="U270" i="1"/>
  <c r="R271" i="1"/>
  <c r="S271" i="1"/>
  <c r="T271" i="1" s="1"/>
  <c r="U271" i="1"/>
  <c r="R272" i="1"/>
  <c r="S272" i="1"/>
  <c r="T272" i="1" s="1"/>
  <c r="U272" i="1"/>
  <c r="R273" i="1"/>
  <c r="S273" i="1"/>
  <c r="T273" i="1" s="1"/>
  <c r="U273" i="1"/>
  <c r="R274" i="1"/>
  <c r="S274" i="1"/>
  <c r="T274" i="1" s="1"/>
  <c r="U274" i="1"/>
  <c r="R275" i="1"/>
  <c r="S275" i="1"/>
  <c r="T275" i="1" s="1"/>
  <c r="U275" i="1"/>
  <c r="R276" i="1"/>
  <c r="S276" i="1"/>
  <c r="T276" i="1" s="1"/>
  <c r="U276" i="1"/>
  <c r="R277" i="1"/>
  <c r="S277" i="1"/>
  <c r="T277" i="1" s="1"/>
  <c r="U277" i="1"/>
  <c r="R278" i="1"/>
  <c r="S278" i="1"/>
  <c r="T278" i="1" s="1"/>
  <c r="U278" i="1"/>
  <c r="R279" i="1"/>
  <c r="S279" i="1"/>
  <c r="T279" i="1" s="1"/>
  <c r="U279" i="1"/>
  <c r="R280" i="1"/>
  <c r="S280" i="1"/>
  <c r="T280" i="1" s="1"/>
  <c r="U280" i="1"/>
  <c r="R281" i="1"/>
  <c r="S281" i="1"/>
  <c r="T281" i="1" s="1"/>
  <c r="U281" i="1"/>
  <c r="R282" i="1"/>
  <c r="S282" i="1"/>
  <c r="T282" i="1" s="1"/>
  <c r="U282" i="1"/>
  <c r="R283" i="1"/>
  <c r="S283" i="1"/>
  <c r="T283" i="1" s="1"/>
  <c r="U283" i="1"/>
  <c r="R284" i="1"/>
  <c r="S284" i="1"/>
  <c r="T284" i="1" s="1"/>
  <c r="U284" i="1"/>
  <c r="R285" i="1"/>
  <c r="S285" i="1"/>
  <c r="T285" i="1" s="1"/>
  <c r="U285" i="1"/>
  <c r="R286" i="1"/>
  <c r="S286" i="1"/>
  <c r="T286" i="1" s="1"/>
  <c r="U286" i="1"/>
  <c r="R287" i="1"/>
  <c r="S287" i="1"/>
  <c r="T287" i="1" s="1"/>
  <c r="U287" i="1"/>
  <c r="R288" i="1"/>
  <c r="S288" i="1"/>
  <c r="T288" i="1" s="1"/>
  <c r="U288" i="1"/>
  <c r="R289" i="1"/>
  <c r="S289" i="1"/>
  <c r="T289" i="1" s="1"/>
  <c r="U289" i="1"/>
  <c r="R290" i="1"/>
  <c r="S290" i="1"/>
  <c r="T290" i="1" s="1"/>
  <c r="U290" i="1"/>
  <c r="R291" i="1"/>
  <c r="S291" i="1"/>
  <c r="T291" i="1" s="1"/>
  <c r="U291" i="1"/>
  <c r="R292" i="1"/>
  <c r="S292" i="1"/>
  <c r="T292" i="1" s="1"/>
  <c r="U292" i="1"/>
  <c r="R293" i="1"/>
  <c r="S293" i="1"/>
  <c r="T293" i="1" s="1"/>
  <c r="U293" i="1"/>
  <c r="R294" i="1"/>
  <c r="S294" i="1"/>
  <c r="T294" i="1" s="1"/>
  <c r="U294" i="1"/>
  <c r="R295" i="1"/>
  <c r="S295" i="1"/>
  <c r="T295" i="1" s="1"/>
  <c r="U295" i="1"/>
  <c r="R296" i="1"/>
  <c r="S296" i="1"/>
  <c r="T296" i="1" s="1"/>
  <c r="U296" i="1"/>
  <c r="R297" i="1"/>
  <c r="S297" i="1"/>
  <c r="T297" i="1" s="1"/>
  <c r="U297" i="1"/>
  <c r="R298" i="1"/>
  <c r="S298" i="1"/>
  <c r="T298" i="1" s="1"/>
  <c r="U298" i="1"/>
  <c r="R299" i="1"/>
  <c r="S299" i="1"/>
  <c r="T299" i="1" s="1"/>
  <c r="U299" i="1"/>
  <c r="R300" i="1"/>
  <c r="S300" i="1"/>
  <c r="T300" i="1" s="1"/>
  <c r="U300" i="1"/>
  <c r="R301" i="1"/>
  <c r="S301" i="1"/>
  <c r="T301" i="1" s="1"/>
  <c r="U301" i="1"/>
  <c r="R302" i="1"/>
  <c r="S302" i="1"/>
  <c r="T302" i="1" s="1"/>
  <c r="U302" i="1"/>
  <c r="R303" i="1"/>
  <c r="S303" i="1"/>
  <c r="T303" i="1" s="1"/>
  <c r="U303" i="1"/>
  <c r="R304" i="1"/>
  <c r="S304" i="1"/>
  <c r="T304" i="1" s="1"/>
  <c r="U304" i="1"/>
  <c r="R305" i="1"/>
  <c r="S305" i="1"/>
  <c r="T305" i="1" s="1"/>
  <c r="U305" i="1"/>
  <c r="R306" i="1"/>
  <c r="S306" i="1"/>
  <c r="T306" i="1" s="1"/>
  <c r="U306" i="1"/>
  <c r="R307" i="1"/>
  <c r="S307" i="1"/>
  <c r="T307" i="1" s="1"/>
  <c r="U307" i="1"/>
  <c r="R308" i="1"/>
  <c r="S308" i="1"/>
  <c r="T308" i="1" s="1"/>
  <c r="U308" i="1"/>
  <c r="R309" i="1"/>
  <c r="S309" i="1"/>
  <c r="T309" i="1" s="1"/>
  <c r="U309" i="1"/>
  <c r="R310" i="1"/>
  <c r="S310" i="1"/>
  <c r="T310" i="1" s="1"/>
  <c r="U310" i="1"/>
  <c r="R311" i="1"/>
  <c r="S311" i="1"/>
  <c r="T311" i="1" s="1"/>
  <c r="U311" i="1"/>
  <c r="R312" i="1"/>
  <c r="S312" i="1"/>
  <c r="T312" i="1" s="1"/>
  <c r="U312" i="1"/>
  <c r="R313" i="1"/>
  <c r="S313" i="1"/>
  <c r="T313" i="1" s="1"/>
  <c r="U313" i="1"/>
  <c r="R314" i="1"/>
  <c r="S314" i="1"/>
  <c r="T314" i="1" s="1"/>
  <c r="U314" i="1"/>
  <c r="R315" i="1"/>
  <c r="S315" i="1"/>
  <c r="T315" i="1" s="1"/>
  <c r="U315" i="1"/>
  <c r="R316" i="1"/>
  <c r="S316" i="1"/>
  <c r="T316" i="1" s="1"/>
  <c r="U316" i="1"/>
  <c r="R317" i="1"/>
  <c r="S317" i="1"/>
  <c r="T317" i="1" s="1"/>
  <c r="U317" i="1"/>
  <c r="R318" i="1"/>
  <c r="S318" i="1"/>
  <c r="T318" i="1" s="1"/>
  <c r="U318" i="1"/>
  <c r="R319" i="1"/>
  <c r="S319" i="1"/>
  <c r="T319" i="1" s="1"/>
  <c r="U319" i="1"/>
  <c r="R320" i="1"/>
  <c r="S320" i="1"/>
  <c r="T320" i="1" s="1"/>
  <c r="U320" i="1"/>
  <c r="R321" i="1"/>
  <c r="S321" i="1"/>
  <c r="T321" i="1" s="1"/>
  <c r="U321" i="1"/>
  <c r="R322" i="1"/>
  <c r="S322" i="1"/>
  <c r="T322" i="1" s="1"/>
  <c r="U322" i="1"/>
  <c r="R323" i="1"/>
  <c r="S323" i="1"/>
  <c r="T323" i="1" s="1"/>
  <c r="U323" i="1"/>
  <c r="R324" i="1"/>
  <c r="S324" i="1"/>
  <c r="T324" i="1" s="1"/>
  <c r="U324" i="1"/>
  <c r="R325" i="1"/>
  <c r="S325" i="1"/>
  <c r="T325" i="1" s="1"/>
  <c r="U325" i="1"/>
  <c r="R326" i="1"/>
  <c r="S326" i="1"/>
  <c r="T326" i="1" s="1"/>
  <c r="U326" i="1"/>
  <c r="R327" i="1"/>
  <c r="S327" i="1"/>
  <c r="T327" i="1" s="1"/>
  <c r="U327" i="1"/>
  <c r="R328" i="1"/>
  <c r="S328" i="1"/>
  <c r="T328" i="1" s="1"/>
  <c r="U328" i="1"/>
  <c r="U41" i="1"/>
  <c r="S41" i="1"/>
  <c r="R41" i="1"/>
  <c r="C3" i="1"/>
  <c r="C9" i="1"/>
  <c r="T238" i="1" l="1"/>
  <c r="T234" i="1"/>
  <c r="T230" i="1"/>
  <c r="T226" i="1"/>
  <c r="T240" i="1"/>
  <c r="T236" i="1"/>
  <c r="T232" i="1"/>
  <c r="T228" i="1"/>
  <c r="T224" i="1"/>
  <c r="E14" i="1"/>
  <c r="F14" i="1"/>
  <c r="G14" i="1"/>
  <c r="H14" i="1"/>
  <c r="I14" i="1"/>
  <c r="D14" i="1"/>
  <c r="P15" i="1" l="1"/>
  <c r="Q15" i="1"/>
  <c r="R15" i="1"/>
  <c r="S15" i="1"/>
  <c r="T15" i="1"/>
  <c r="U15" i="1"/>
  <c r="V15" i="1"/>
  <c r="W15" i="1"/>
  <c r="P12" i="1"/>
  <c r="Q12" i="1"/>
  <c r="R12" i="1"/>
  <c r="S12" i="1"/>
  <c r="T12" i="1"/>
  <c r="V12" i="1"/>
  <c r="W12" i="1"/>
  <c r="T41" i="1"/>
  <c r="K15" i="1"/>
  <c r="L15" i="1"/>
  <c r="M15" i="1"/>
  <c r="N15" i="1"/>
  <c r="O15" i="1"/>
  <c r="N12" i="1"/>
  <c r="N16" i="1" s="1"/>
  <c r="W17" i="1" l="1"/>
  <c r="W16" i="1"/>
  <c r="S17" i="1"/>
  <c r="S16" i="1"/>
  <c r="V17" i="1"/>
  <c r="V16" i="1"/>
  <c r="R17" i="1"/>
  <c r="R16" i="1"/>
  <c r="Q17" i="1"/>
  <c r="Q16" i="1"/>
  <c r="T17" i="1"/>
  <c r="T16" i="1"/>
  <c r="P17" i="1"/>
  <c r="P16" i="1"/>
  <c r="U12" i="1"/>
  <c r="M12" i="1"/>
  <c r="N17" i="1"/>
  <c r="L12" i="1"/>
  <c r="O12" i="1"/>
  <c r="K12" i="1"/>
  <c r="U17" i="1" l="1"/>
  <c r="U16" i="1"/>
  <c r="L17" i="1"/>
  <c r="L16" i="1"/>
  <c r="K17" i="1"/>
  <c r="K16" i="1"/>
  <c r="M17" i="1"/>
  <c r="M16" i="1"/>
  <c r="O17" i="1"/>
  <c r="O16" i="1"/>
  <c r="D15" i="1"/>
  <c r="E15" i="1"/>
  <c r="F15" i="1"/>
  <c r="G15" i="1"/>
  <c r="H15" i="1"/>
  <c r="I15" i="1"/>
  <c r="J15" i="1"/>
  <c r="D13" i="1" l="1"/>
  <c r="C21" i="1"/>
  <c r="C22" i="1" s="1"/>
  <c r="E12" i="1"/>
  <c r="F12" i="1"/>
  <c r="I12" i="1"/>
  <c r="C11" i="1"/>
  <c r="J12" i="1"/>
  <c r="C7" i="1" l="1"/>
  <c r="D7" i="1"/>
  <c r="E7" i="1" s="1"/>
  <c r="F7" i="1" s="1"/>
  <c r="F17" i="1"/>
  <c r="F16" i="1"/>
  <c r="J17" i="1"/>
  <c r="J16" i="1"/>
  <c r="I17" i="1"/>
  <c r="I16" i="1"/>
  <c r="E17" i="1"/>
  <c r="E16" i="1"/>
  <c r="C23" i="1"/>
  <c r="C24" i="1" s="1"/>
  <c r="H12" i="1"/>
  <c r="D12" i="1"/>
  <c r="D17" i="1" s="1"/>
  <c r="C12" i="1"/>
  <c r="C13" i="1"/>
  <c r="C19" i="1" s="1"/>
  <c r="G12" i="1"/>
  <c r="E2" i="1" l="1"/>
  <c r="E13" i="1" s="1"/>
  <c r="E19" i="1" s="1"/>
  <c r="E21" i="1" s="1"/>
  <c r="E23" i="1" s="1"/>
  <c r="E25" i="1" s="1"/>
  <c r="G16" i="1"/>
  <c r="G17" i="1"/>
  <c r="D16" i="1"/>
  <c r="H17" i="1"/>
  <c r="H16" i="1"/>
  <c r="F2" i="1" l="1"/>
  <c r="F13" i="1" s="1"/>
  <c r="F19" i="1" s="1"/>
  <c r="F21" i="1" s="1"/>
  <c r="F23" i="1" s="1"/>
  <c r="F25" i="1" s="1"/>
  <c r="D19" i="1"/>
  <c r="D21" i="1" s="1"/>
  <c r="D23" i="1" s="1"/>
  <c r="D25" i="1" s="1"/>
  <c r="G2" i="1" l="1"/>
  <c r="G13" i="1" s="1"/>
  <c r="G19" i="1" s="1"/>
  <c r="G21" i="1" s="1"/>
  <c r="G23" i="1" s="1"/>
  <c r="G25" i="1" s="1"/>
  <c r="G7" i="1"/>
  <c r="D22" i="1"/>
  <c r="E22" i="1" s="1"/>
  <c r="F22" i="1" s="1"/>
  <c r="D24" i="1"/>
  <c r="E24" i="1" s="1"/>
  <c r="F24" i="1" s="1"/>
  <c r="G24" i="1" l="1"/>
  <c r="G22" i="1"/>
  <c r="H7" i="1"/>
  <c r="H2" i="1"/>
  <c r="H13" i="1" s="1"/>
  <c r="H19" i="1" s="1"/>
  <c r="H21" i="1" s="1"/>
  <c r="H23" i="1" s="1"/>
  <c r="H25" i="1" s="1"/>
  <c r="I7" i="1" l="1"/>
  <c r="I2" i="1"/>
  <c r="I13" i="1" s="1"/>
  <c r="I19" i="1" s="1"/>
  <c r="I21" i="1" s="1"/>
  <c r="I23" i="1" s="1"/>
  <c r="I25" i="1" s="1"/>
  <c r="H24" i="1"/>
  <c r="H22" i="1"/>
  <c r="I24" i="1" l="1"/>
  <c r="J7" i="1"/>
  <c r="J2" i="1"/>
  <c r="J13" i="1" s="1"/>
  <c r="J19" i="1" s="1"/>
  <c r="J21" i="1" s="1"/>
  <c r="J23" i="1" s="1"/>
  <c r="J25" i="1" s="1"/>
  <c r="I22" i="1"/>
  <c r="J24" i="1" l="1"/>
  <c r="K7" i="1"/>
  <c r="K2" i="1"/>
  <c r="K13" i="1" s="1"/>
  <c r="K19" i="1" s="1"/>
  <c r="K21" i="1" s="1"/>
  <c r="K23" i="1" s="1"/>
  <c r="K25" i="1" s="1"/>
  <c r="J22" i="1"/>
  <c r="K24" i="1" l="1"/>
  <c r="K22" i="1"/>
  <c r="L7" i="1"/>
  <c r="L2" i="1"/>
  <c r="L13" i="1" s="1"/>
  <c r="L19" i="1" s="1"/>
  <c r="L21" i="1" s="1"/>
  <c r="L23" i="1" s="1"/>
  <c r="L24" i="1" l="1"/>
  <c r="L25" i="1"/>
  <c r="M7" i="1"/>
  <c r="M2" i="1"/>
  <c r="M13" i="1" s="1"/>
  <c r="M19" i="1" s="1"/>
  <c r="M21" i="1" s="1"/>
  <c r="M23" i="1" s="1"/>
  <c r="L22" i="1"/>
  <c r="M24" i="1" l="1"/>
  <c r="M25" i="1"/>
  <c r="N7" i="1"/>
  <c r="N2" i="1"/>
  <c r="N13" i="1" s="1"/>
  <c r="N19" i="1" s="1"/>
  <c r="N21" i="1" s="1"/>
  <c r="N23" i="1" s="1"/>
  <c r="M22" i="1"/>
  <c r="N24" i="1" l="1"/>
  <c r="N25" i="1"/>
  <c r="N22" i="1"/>
  <c r="B28" i="1" s="1"/>
  <c r="O7" i="1"/>
  <c r="O2" i="1"/>
  <c r="O13" i="1" s="1"/>
  <c r="O19" i="1" s="1"/>
  <c r="O21" i="1" s="1"/>
  <c r="O23" i="1" s="1"/>
  <c r="O24" i="1" l="1"/>
  <c r="O25" i="1"/>
  <c r="P7" i="1"/>
  <c r="P2" i="1"/>
  <c r="P13" i="1" s="1"/>
  <c r="P19" i="1" s="1"/>
  <c r="P21" i="1" s="1"/>
  <c r="P23" i="1" s="1"/>
  <c r="O22" i="1"/>
  <c r="P24" i="1" l="1"/>
  <c r="P25" i="1"/>
  <c r="P22" i="1"/>
  <c r="Q7" i="1"/>
  <c r="Q2" i="1"/>
  <c r="Q13" i="1" s="1"/>
  <c r="Q19" i="1" s="1"/>
  <c r="Q21" i="1" s="1"/>
  <c r="Q23" i="1" s="1"/>
  <c r="Q24" i="1" l="1"/>
  <c r="Q25" i="1"/>
  <c r="Q22" i="1"/>
  <c r="R7" i="1"/>
  <c r="R2" i="1"/>
  <c r="R13" i="1" s="1"/>
  <c r="R19" i="1" s="1"/>
  <c r="R21" i="1" s="1"/>
  <c r="R23" i="1" s="1"/>
  <c r="R24" i="1" l="1"/>
  <c r="R25" i="1"/>
  <c r="S7" i="1"/>
  <c r="S2" i="1"/>
  <c r="S13" i="1" s="1"/>
  <c r="S19" i="1" s="1"/>
  <c r="S21" i="1" s="1"/>
  <c r="S23" i="1" s="1"/>
  <c r="R22" i="1"/>
  <c r="S24" i="1" l="1"/>
  <c r="S25" i="1"/>
  <c r="S22" i="1"/>
  <c r="T7" i="1"/>
  <c r="T2" i="1"/>
  <c r="T13" i="1" s="1"/>
  <c r="T19" i="1" s="1"/>
  <c r="T21" i="1" s="1"/>
  <c r="T23" i="1" s="1"/>
  <c r="T24" i="1" l="1"/>
  <c r="T25" i="1"/>
  <c r="O28" i="1" s="1"/>
  <c r="B30" i="1"/>
  <c r="U7" i="1"/>
  <c r="U2" i="1"/>
  <c r="U13" i="1" s="1"/>
  <c r="U19" i="1" s="1"/>
  <c r="U21" i="1" s="1"/>
  <c r="U23" i="1" s="1"/>
  <c r="T22" i="1"/>
  <c r="U24" i="1" l="1"/>
  <c r="U25" i="1"/>
  <c r="V7" i="1"/>
  <c r="V2" i="1"/>
  <c r="V13" i="1" s="1"/>
  <c r="V19" i="1" s="1"/>
  <c r="V21" i="1" s="1"/>
  <c r="V23" i="1" s="1"/>
  <c r="U22" i="1"/>
  <c r="V24" i="1" l="1"/>
  <c r="V25" i="1"/>
  <c r="V22" i="1"/>
  <c r="W7" i="1"/>
  <c r="W2" i="1"/>
  <c r="W13" i="1" s="1"/>
  <c r="W19" i="1" s="1"/>
  <c r="W21" i="1" s="1"/>
  <c r="W23" i="1" s="1"/>
  <c r="L27" i="1" l="1"/>
  <c r="W25" i="1"/>
  <c r="W22" i="1"/>
  <c r="W24" i="1"/>
</calcChain>
</file>

<file path=xl/sharedStrings.xml><?xml version="1.0" encoding="utf-8"?>
<sst xmlns="http://schemas.openxmlformats.org/spreadsheetml/2006/main" count="36" uniqueCount="34">
  <si>
    <t>revenues</t>
  </si>
  <si>
    <t>Marketing</t>
  </si>
  <si>
    <t>Total</t>
  </si>
  <si>
    <t>CF</t>
  </si>
  <si>
    <t>CF_cum</t>
  </si>
  <si>
    <t>CF_act K =</t>
  </si>
  <si>
    <t>CF_cum_act</t>
  </si>
  <si>
    <t>Payback time</t>
  </si>
  <si>
    <t>Payback time actualized</t>
  </si>
  <si>
    <t>Q =</t>
  </si>
  <si>
    <t>Preu</t>
  </si>
  <si>
    <t>Cost per unitat</t>
  </si>
  <si>
    <t>Manteniment(%)</t>
  </si>
  <si>
    <t>Marketing (% ventes)</t>
  </si>
  <si>
    <t>"Overhead"</t>
  </si>
  <si>
    <t>unitats</t>
  </si>
  <si>
    <t>Suport</t>
  </si>
  <si>
    <t>Manteniment</t>
  </si>
  <si>
    <t>Despeses</t>
  </si>
  <si>
    <t>Entrades</t>
  </si>
  <si>
    <t>Inversió</t>
  </si>
  <si>
    <t>Unitats venudes:</t>
  </si>
  <si>
    <t>Costs fixes</t>
  </si>
  <si>
    <t>Costs variables</t>
  </si>
  <si>
    <t>Costs totals</t>
  </si>
  <si>
    <t>153-154</t>
  </si>
  <si>
    <t>Punt d'equilibri</t>
  </si>
  <si>
    <t>TIR</t>
  </si>
  <si>
    <t>NPV=0 (TIR)</t>
  </si>
  <si>
    <t>VAN</t>
  </si>
  <si>
    <t>Unitats</t>
  </si>
  <si>
    <t>"Overhead" (%entrades)</t>
  </si>
  <si>
    <t>Càlcul TIR</t>
  </si>
  <si>
    <t>Cost de suport per any (6 anys)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</si>
</sst>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[$$-409]* #,##0.00_ ;_-[$$-409]* \-#,##0.00\ ;_-[$$-409]* &quot;-&quot;??_ ;_-@_ "/>
    <numFmt numFmtId="165" formatCode="#,##0.00\ &quot;€&quot;"/>
    <numFmt numFmtId="176" formatCode="0.00000000"/>
    <numFmt numFmtId="177" formatCode="0.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11" fontId="0" fillId="0" borderId="0" xfId="0" applyNumberFormat="1"/>
    <xf numFmtId="10" fontId="0" fillId="0" borderId="0" xfId="0" applyNumberFormat="1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ill="1"/>
    <xf numFmtId="11" fontId="0" fillId="0" borderId="0" xfId="0" applyNumberFormat="1" applyFill="1"/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43" fontId="0" fillId="0" borderId="0" xfId="1" applyFont="1"/>
    <xf numFmtId="43" fontId="0" fillId="0" borderId="0" xfId="1" applyFont="1" applyFill="1"/>
    <xf numFmtId="165" fontId="1" fillId="0" borderId="1" xfId="0" applyNumberFormat="1" applyFont="1" applyBorder="1" applyAlignment="1">
      <alignment horizontal="center" vertical="center" wrapText="1"/>
    </xf>
    <xf numFmtId="11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2" fontId="1" fillId="0" borderId="0" xfId="0" applyNumberFormat="1" applyFont="1" applyBorder="1" applyAlignment="1">
      <alignment horizontal="justify" vertical="center" wrapText="1"/>
    </xf>
    <xf numFmtId="2" fontId="0" fillId="0" borderId="0" xfId="1" applyNumberFormat="1" applyFont="1"/>
    <xf numFmtId="2" fontId="0" fillId="0" borderId="0" xfId="1" applyNumberFormat="1" applyFont="1" applyFill="1"/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justify" vertical="center" wrapText="1"/>
    </xf>
    <xf numFmtId="2" fontId="0" fillId="0" borderId="0" xfId="0" applyNumberFormat="1" applyFill="1"/>
    <xf numFmtId="176" fontId="0" fillId="0" borderId="0" xfId="0" applyNumberFormat="1"/>
    <xf numFmtId="177" fontId="0" fillId="0" borderId="0" xfId="0" applyNumberFormat="1"/>
    <xf numFmtId="2" fontId="0" fillId="0" borderId="5" xfId="0" applyNumberFormat="1" applyBorder="1"/>
    <xf numFmtId="1" fontId="0" fillId="0" borderId="0" xfId="0" applyNumberFormat="1"/>
    <xf numFmtId="10" fontId="0" fillId="0" borderId="5" xfId="2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Punt d'equilibri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Costs fixes</c:v>
          </c:tx>
          <c:spPr>
            <a:ln w="22225"/>
          </c:spPr>
          <c:marker>
            <c:symbol val="none"/>
          </c:marker>
          <c:xVal>
            <c:numRef>
              <c:f>'Skycruiser feasibility study'!$Q$41:$Q$381</c:f>
              <c:numCache>
                <c:formatCode>General</c:formatCode>
                <c:ptCount val="3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</c:numCache>
            </c:numRef>
          </c:xVal>
          <c:yVal>
            <c:numRef>
              <c:f>'Skycruiser feasibility study'!$R$41:$R$381</c:f>
              <c:numCache>
                <c:formatCode>0.00</c:formatCode>
                <c:ptCount val="341"/>
                <c:pt idx="0">
                  <c:v>3493.33</c:v>
                </c:pt>
                <c:pt idx="1">
                  <c:v>3493.33</c:v>
                </c:pt>
                <c:pt idx="2">
                  <c:v>3493.33</c:v>
                </c:pt>
                <c:pt idx="3">
                  <c:v>3493.33</c:v>
                </c:pt>
                <c:pt idx="4">
                  <c:v>3493.33</c:v>
                </c:pt>
                <c:pt idx="5">
                  <c:v>3493.33</c:v>
                </c:pt>
                <c:pt idx="6">
                  <c:v>3493.33</c:v>
                </c:pt>
                <c:pt idx="7">
                  <c:v>3493.33</c:v>
                </c:pt>
                <c:pt idx="8">
                  <c:v>3493.33</c:v>
                </c:pt>
                <c:pt idx="9">
                  <c:v>3493.33</c:v>
                </c:pt>
                <c:pt idx="10">
                  <c:v>3493.33</c:v>
                </c:pt>
                <c:pt idx="11">
                  <c:v>3493.33</c:v>
                </c:pt>
                <c:pt idx="12">
                  <c:v>3493.33</c:v>
                </c:pt>
                <c:pt idx="13">
                  <c:v>3493.33</c:v>
                </c:pt>
                <c:pt idx="14">
                  <c:v>3493.33</c:v>
                </c:pt>
                <c:pt idx="15">
                  <c:v>3493.33</c:v>
                </c:pt>
                <c:pt idx="16">
                  <c:v>3493.33</c:v>
                </c:pt>
                <c:pt idx="17">
                  <c:v>3493.33</c:v>
                </c:pt>
                <c:pt idx="18">
                  <c:v>3493.33</c:v>
                </c:pt>
                <c:pt idx="19">
                  <c:v>3493.33</c:v>
                </c:pt>
                <c:pt idx="20">
                  <c:v>3493.33</c:v>
                </c:pt>
                <c:pt idx="21">
                  <c:v>3493.33</c:v>
                </c:pt>
                <c:pt idx="22">
                  <c:v>3493.33</c:v>
                </c:pt>
                <c:pt idx="23">
                  <c:v>3493.33</c:v>
                </c:pt>
                <c:pt idx="24">
                  <c:v>3493.33</c:v>
                </c:pt>
                <c:pt idx="25">
                  <c:v>3493.33</c:v>
                </c:pt>
                <c:pt idx="26">
                  <c:v>3493.33</c:v>
                </c:pt>
                <c:pt idx="27">
                  <c:v>3493.33</c:v>
                </c:pt>
                <c:pt idx="28">
                  <c:v>3493.33</c:v>
                </c:pt>
                <c:pt idx="29">
                  <c:v>3493.33</c:v>
                </c:pt>
                <c:pt idx="30">
                  <c:v>3493.33</c:v>
                </c:pt>
                <c:pt idx="31">
                  <c:v>3493.33</c:v>
                </c:pt>
                <c:pt idx="32">
                  <c:v>3493.33</c:v>
                </c:pt>
                <c:pt idx="33">
                  <c:v>3493.33</c:v>
                </c:pt>
                <c:pt idx="34">
                  <c:v>3493.33</c:v>
                </c:pt>
                <c:pt idx="35">
                  <c:v>3493.33</c:v>
                </c:pt>
                <c:pt idx="36">
                  <c:v>3493.33</c:v>
                </c:pt>
                <c:pt idx="37">
                  <c:v>3493.33</c:v>
                </c:pt>
                <c:pt idx="38">
                  <c:v>3493.33</c:v>
                </c:pt>
                <c:pt idx="39">
                  <c:v>3493.33</c:v>
                </c:pt>
                <c:pt idx="40">
                  <c:v>3493.33</c:v>
                </c:pt>
                <c:pt idx="41">
                  <c:v>3493.33</c:v>
                </c:pt>
                <c:pt idx="42">
                  <c:v>3493.33</c:v>
                </c:pt>
                <c:pt idx="43">
                  <c:v>3493.33</c:v>
                </c:pt>
                <c:pt idx="44">
                  <c:v>3493.33</c:v>
                </c:pt>
                <c:pt idx="45">
                  <c:v>3493.33</c:v>
                </c:pt>
                <c:pt idx="46">
                  <c:v>3493.33</c:v>
                </c:pt>
                <c:pt idx="47">
                  <c:v>3493.33</c:v>
                </c:pt>
                <c:pt idx="48">
                  <c:v>3493.33</c:v>
                </c:pt>
                <c:pt idx="49">
                  <c:v>3493.33</c:v>
                </c:pt>
                <c:pt idx="50">
                  <c:v>3493.33</c:v>
                </c:pt>
                <c:pt idx="51">
                  <c:v>3493.33</c:v>
                </c:pt>
                <c:pt idx="52">
                  <c:v>3493.33</c:v>
                </c:pt>
                <c:pt idx="53">
                  <c:v>3493.33</c:v>
                </c:pt>
                <c:pt idx="54">
                  <c:v>3493.33</c:v>
                </c:pt>
                <c:pt idx="55">
                  <c:v>3493.33</c:v>
                </c:pt>
                <c:pt idx="56">
                  <c:v>3493.33</c:v>
                </c:pt>
                <c:pt idx="57">
                  <c:v>3493.33</c:v>
                </c:pt>
                <c:pt idx="58">
                  <c:v>3493.33</c:v>
                </c:pt>
                <c:pt idx="59">
                  <c:v>3493.33</c:v>
                </c:pt>
                <c:pt idx="60">
                  <c:v>3493.33</c:v>
                </c:pt>
                <c:pt idx="61">
                  <c:v>3493.33</c:v>
                </c:pt>
                <c:pt idx="62">
                  <c:v>3493.33</c:v>
                </c:pt>
                <c:pt idx="63">
                  <c:v>3493.33</c:v>
                </c:pt>
                <c:pt idx="64">
                  <c:v>3493.33</c:v>
                </c:pt>
                <c:pt idx="65">
                  <c:v>3493.33</c:v>
                </c:pt>
                <c:pt idx="66">
                  <c:v>3493.33</c:v>
                </c:pt>
                <c:pt idx="67">
                  <c:v>3493.33</c:v>
                </c:pt>
                <c:pt idx="68">
                  <c:v>3493.33</c:v>
                </c:pt>
                <c:pt idx="69">
                  <c:v>3493.33</c:v>
                </c:pt>
                <c:pt idx="70">
                  <c:v>3493.33</c:v>
                </c:pt>
                <c:pt idx="71">
                  <c:v>3493.33</c:v>
                </c:pt>
                <c:pt idx="72">
                  <c:v>3493.33</c:v>
                </c:pt>
                <c:pt idx="73">
                  <c:v>3493.33</c:v>
                </c:pt>
                <c:pt idx="74">
                  <c:v>3493.33</c:v>
                </c:pt>
                <c:pt idx="75">
                  <c:v>3493.33</c:v>
                </c:pt>
                <c:pt idx="76">
                  <c:v>3493.33</c:v>
                </c:pt>
                <c:pt idx="77">
                  <c:v>3493.33</c:v>
                </c:pt>
                <c:pt idx="78">
                  <c:v>3493.33</c:v>
                </c:pt>
                <c:pt idx="79">
                  <c:v>3493.33</c:v>
                </c:pt>
                <c:pt idx="80">
                  <c:v>3493.33</c:v>
                </c:pt>
                <c:pt idx="81">
                  <c:v>3493.33</c:v>
                </c:pt>
                <c:pt idx="82">
                  <c:v>3493.33</c:v>
                </c:pt>
                <c:pt idx="83">
                  <c:v>3493.33</c:v>
                </c:pt>
                <c:pt idx="84">
                  <c:v>3493.33</c:v>
                </c:pt>
                <c:pt idx="85">
                  <c:v>3493.33</c:v>
                </c:pt>
                <c:pt idx="86">
                  <c:v>3493.33</c:v>
                </c:pt>
                <c:pt idx="87">
                  <c:v>3493.33</c:v>
                </c:pt>
                <c:pt idx="88">
                  <c:v>3493.33</c:v>
                </c:pt>
                <c:pt idx="89">
                  <c:v>3493.33</c:v>
                </c:pt>
                <c:pt idx="90">
                  <c:v>3493.33</c:v>
                </c:pt>
                <c:pt idx="91">
                  <c:v>3493.33</c:v>
                </c:pt>
                <c:pt idx="92">
                  <c:v>3493.33</c:v>
                </c:pt>
                <c:pt idx="93">
                  <c:v>3493.33</c:v>
                </c:pt>
                <c:pt idx="94">
                  <c:v>3493.33</c:v>
                </c:pt>
                <c:pt idx="95">
                  <c:v>3493.33</c:v>
                </c:pt>
                <c:pt idx="96">
                  <c:v>3493.33</c:v>
                </c:pt>
                <c:pt idx="97">
                  <c:v>3493.33</c:v>
                </c:pt>
                <c:pt idx="98">
                  <c:v>3493.33</c:v>
                </c:pt>
                <c:pt idx="99">
                  <c:v>3493.33</c:v>
                </c:pt>
                <c:pt idx="100">
                  <c:v>3493.33</c:v>
                </c:pt>
                <c:pt idx="101">
                  <c:v>3493.33</c:v>
                </c:pt>
                <c:pt idx="102">
                  <c:v>3493.33</c:v>
                </c:pt>
                <c:pt idx="103">
                  <c:v>3493.33</c:v>
                </c:pt>
                <c:pt idx="104">
                  <c:v>3493.33</c:v>
                </c:pt>
                <c:pt idx="105">
                  <c:v>3493.33</c:v>
                </c:pt>
                <c:pt idx="106">
                  <c:v>3493.33</c:v>
                </c:pt>
                <c:pt idx="107">
                  <c:v>3493.33</c:v>
                </c:pt>
                <c:pt idx="108">
                  <c:v>3493.33</c:v>
                </c:pt>
                <c:pt idx="109">
                  <c:v>3493.33</c:v>
                </c:pt>
                <c:pt idx="110">
                  <c:v>3493.33</c:v>
                </c:pt>
                <c:pt idx="111">
                  <c:v>3493.33</c:v>
                </c:pt>
                <c:pt idx="112">
                  <c:v>3493.33</c:v>
                </c:pt>
                <c:pt idx="113">
                  <c:v>3493.33</c:v>
                </c:pt>
                <c:pt idx="114">
                  <c:v>3493.33</c:v>
                </c:pt>
                <c:pt idx="115">
                  <c:v>3493.33</c:v>
                </c:pt>
                <c:pt idx="116">
                  <c:v>3493.33</c:v>
                </c:pt>
                <c:pt idx="117">
                  <c:v>3493.33</c:v>
                </c:pt>
                <c:pt idx="118">
                  <c:v>3493.33</c:v>
                </c:pt>
                <c:pt idx="119">
                  <c:v>3493.33</c:v>
                </c:pt>
                <c:pt idx="120">
                  <c:v>3493.33</c:v>
                </c:pt>
                <c:pt idx="121">
                  <c:v>3493.33</c:v>
                </c:pt>
                <c:pt idx="122">
                  <c:v>3493.33</c:v>
                </c:pt>
                <c:pt idx="123">
                  <c:v>3493.33</c:v>
                </c:pt>
                <c:pt idx="124">
                  <c:v>3493.33</c:v>
                </c:pt>
                <c:pt idx="125">
                  <c:v>3493.33</c:v>
                </c:pt>
                <c:pt idx="126">
                  <c:v>3493.33</c:v>
                </c:pt>
                <c:pt idx="127">
                  <c:v>3493.33</c:v>
                </c:pt>
                <c:pt idx="128">
                  <c:v>3493.33</c:v>
                </c:pt>
                <c:pt idx="129">
                  <c:v>3493.33</c:v>
                </c:pt>
                <c:pt idx="130">
                  <c:v>3493.33</c:v>
                </c:pt>
                <c:pt idx="131">
                  <c:v>3493.33</c:v>
                </c:pt>
                <c:pt idx="132">
                  <c:v>3493.33</c:v>
                </c:pt>
                <c:pt idx="133">
                  <c:v>3493.33</c:v>
                </c:pt>
                <c:pt idx="134">
                  <c:v>3493.33</c:v>
                </c:pt>
                <c:pt idx="135">
                  <c:v>3493.33</c:v>
                </c:pt>
                <c:pt idx="136">
                  <c:v>3493.33</c:v>
                </c:pt>
                <c:pt idx="137">
                  <c:v>3493.33</c:v>
                </c:pt>
                <c:pt idx="138">
                  <c:v>3493.33</c:v>
                </c:pt>
                <c:pt idx="139">
                  <c:v>3493.33</c:v>
                </c:pt>
                <c:pt idx="140">
                  <c:v>3493.33</c:v>
                </c:pt>
                <c:pt idx="141">
                  <c:v>3493.33</c:v>
                </c:pt>
                <c:pt idx="142">
                  <c:v>3493.33</c:v>
                </c:pt>
                <c:pt idx="143">
                  <c:v>3493.33</c:v>
                </c:pt>
                <c:pt idx="144">
                  <c:v>3493.33</c:v>
                </c:pt>
                <c:pt idx="145">
                  <c:v>3493.33</c:v>
                </c:pt>
                <c:pt idx="146">
                  <c:v>3493.33</c:v>
                </c:pt>
                <c:pt idx="147">
                  <c:v>3493.33</c:v>
                </c:pt>
                <c:pt idx="148">
                  <c:v>3493.33</c:v>
                </c:pt>
                <c:pt idx="149">
                  <c:v>3493.33</c:v>
                </c:pt>
                <c:pt idx="150">
                  <c:v>3493.33</c:v>
                </c:pt>
                <c:pt idx="151">
                  <c:v>3493.33</c:v>
                </c:pt>
                <c:pt idx="152">
                  <c:v>3493.33</c:v>
                </c:pt>
                <c:pt idx="153">
                  <c:v>3493.33</c:v>
                </c:pt>
                <c:pt idx="154">
                  <c:v>3493.33</c:v>
                </c:pt>
                <c:pt idx="155">
                  <c:v>3493.33</c:v>
                </c:pt>
                <c:pt idx="156">
                  <c:v>3493.33</c:v>
                </c:pt>
                <c:pt idx="157">
                  <c:v>3493.33</c:v>
                </c:pt>
                <c:pt idx="158">
                  <c:v>3493.33</c:v>
                </c:pt>
                <c:pt idx="159">
                  <c:v>3493.33</c:v>
                </c:pt>
                <c:pt idx="160">
                  <c:v>3493.33</c:v>
                </c:pt>
                <c:pt idx="161">
                  <c:v>3493.33</c:v>
                </c:pt>
                <c:pt idx="162">
                  <c:v>3493.33</c:v>
                </c:pt>
                <c:pt idx="163">
                  <c:v>3493.33</c:v>
                </c:pt>
                <c:pt idx="164">
                  <c:v>3493.33</c:v>
                </c:pt>
                <c:pt idx="165">
                  <c:v>3493.33</c:v>
                </c:pt>
                <c:pt idx="166">
                  <c:v>3493.33</c:v>
                </c:pt>
                <c:pt idx="167">
                  <c:v>3493.33</c:v>
                </c:pt>
                <c:pt idx="168">
                  <c:v>3493.33</c:v>
                </c:pt>
                <c:pt idx="169">
                  <c:v>3493.33</c:v>
                </c:pt>
                <c:pt idx="170">
                  <c:v>3493.33</c:v>
                </c:pt>
                <c:pt idx="171">
                  <c:v>3493.33</c:v>
                </c:pt>
                <c:pt idx="172">
                  <c:v>3493.33</c:v>
                </c:pt>
                <c:pt idx="173">
                  <c:v>3493.33</c:v>
                </c:pt>
                <c:pt idx="174">
                  <c:v>3493.33</c:v>
                </c:pt>
                <c:pt idx="175">
                  <c:v>3493.33</c:v>
                </c:pt>
                <c:pt idx="176">
                  <c:v>3493.33</c:v>
                </c:pt>
                <c:pt idx="177">
                  <c:v>3493.33</c:v>
                </c:pt>
                <c:pt idx="178">
                  <c:v>3493.33</c:v>
                </c:pt>
                <c:pt idx="179">
                  <c:v>3493.33</c:v>
                </c:pt>
                <c:pt idx="180">
                  <c:v>3493.33</c:v>
                </c:pt>
                <c:pt idx="181">
                  <c:v>3493.33</c:v>
                </c:pt>
                <c:pt idx="182">
                  <c:v>3493.33</c:v>
                </c:pt>
                <c:pt idx="183">
                  <c:v>3493.33</c:v>
                </c:pt>
                <c:pt idx="184">
                  <c:v>3493.33</c:v>
                </c:pt>
                <c:pt idx="185">
                  <c:v>3493.33</c:v>
                </c:pt>
                <c:pt idx="186">
                  <c:v>3493.33</c:v>
                </c:pt>
                <c:pt idx="187">
                  <c:v>3493.33</c:v>
                </c:pt>
                <c:pt idx="188">
                  <c:v>3493.33</c:v>
                </c:pt>
                <c:pt idx="189">
                  <c:v>3493.33</c:v>
                </c:pt>
                <c:pt idx="190">
                  <c:v>3493.33</c:v>
                </c:pt>
                <c:pt idx="191">
                  <c:v>3493.33</c:v>
                </c:pt>
                <c:pt idx="192">
                  <c:v>3493.33</c:v>
                </c:pt>
                <c:pt idx="193">
                  <c:v>3493.33</c:v>
                </c:pt>
                <c:pt idx="194">
                  <c:v>3493.33</c:v>
                </c:pt>
                <c:pt idx="195">
                  <c:v>3493.33</c:v>
                </c:pt>
                <c:pt idx="196">
                  <c:v>3493.33</c:v>
                </c:pt>
                <c:pt idx="197">
                  <c:v>3493.33</c:v>
                </c:pt>
                <c:pt idx="198">
                  <c:v>3493.33</c:v>
                </c:pt>
                <c:pt idx="199">
                  <c:v>3493.33</c:v>
                </c:pt>
                <c:pt idx="200">
                  <c:v>3493.33</c:v>
                </c:pt>
                <c:pt idx="201">
                  <c:v>3493.33</c:v>
                </c:pt>
                <c:pt idx="202">
                  <c:v>3493.33</c:v>
                </c:pt>
                <c:pt idx="203">
                  <c:v>3493.33</c:v>
                </c:pt>
                <c:pt idx="204">
                  <c:v>3493.33</c:v>
                </c:pt>
                <c:pt idx="205">
                  <c:v>3493.33</c:v>
                </c:pt>
                <c:pt idx="206">
                  <c:v>3493.33</c:v>
                </c:pt>
                <c:pt idx="207">
                  <c:v>3493.33</c:v>
                </c:pt>
                <c:pt idx="208">
                  <c:v>3493.33</c:v>
                </c:pt>
                <c:pt idx="209">
                  <c:v>3493.33</c:v>
                </c:pt>
                <c:pt idx="210">
                  <c:v>3493.33</c:v>
                </c:pt>
                <c:pt idx="211">
                  <c:v>3493.33</c:v>
                </c:pt>
                <c:pt idx="212">
                  <c:v>3493.33</c:v>
                </c:pt>
                <c:pt idx="213">
                  <c:v>3493.33</c:v>
                </c:pt>
                <c:pt idx="214">
                  <c:v>3493.33</c:v>
                </c:pt>
                <c:pt idx="215">
                  <c:v>3493.33</c:v>
                </c:pt>
                <c:pt idx="216">
                  <c:v>3493.33</c:v>
                </c:pt>
                <c:pt idx="217">
                  <c:v>3493.33</c:v>
                </c:pt>
                <c:pt idx="218">
                  <c:v>3493.33</c:v>
                </c:pt>
                <c:pt idx="219">
                  <c:v>3493.33</c:v>
                </c:pt>
                <c:pt idx="220">
                  <c:v>3493.33</c:v>
                </c:pt>
                <c:pt idx="221">
                  <c:v>3493.33</c:v>
                </c:pt>
                <c:pt idx="222">
                  <c:v>3493.33</c:v>
                </c:pt>
                <c:pt idx="223">
                  <c:v>3493.33</c:v>
                </c:pt>
                <c:pt idx="224">
                  <c:v>3493.33</c:v>
                </c:pt>
                <c:pt idx="225">
                  <c:v>3493.33</c:v>
                </c:pt>
                <c:pt idx="226">
                  <c:v>3493.33</c:v>
                </c:pt>
                <c:pt idx="227">
                  <c:v>3493.33</c:v>
                </c:pt>
                <c:pt idx="228">
                  <c:v>3493.33</c:v>
                </c:pt>
                <c:pt idx="229">
                  <c:v>3493.33</c:v>
                </c:pt>
                <c:pt idx="230">
                  <c:v>3493.33</c:v>
                </c:pt>
                <c:pt idx="231">
                  <c:v>3493.33</c:v>
                </c:pt>
                <c:pt idx="232">
                  <c:v>3493.33</c:v>
                </c:pt>
                <c:pt idx="233">
                  <c:v>3493.33</c:v>
                </c:pt>
                <c:pt idx="234">
                  <c:v>3493.33</c:v>
                </c:pt>
                <c:pt idx="235">
                  <c:v>3493.33</c:v>
                </c:pt>
                <c:pt idx="236">
                  <c:v>3493.33</c:v>
                </c:pt>
                <c:pt idx="237">
                  <c:v>3493.33</c:v>
                </c:pt>
                <c:pt idx="238">
                  <c:v>3493.33</c:v>
                </c:pt>
                <c:pt idx="239">
                  <c:v>3493.33</c:v>
                </c:pt>
                <c:pt idx="240">
                  <c:v>3493.33</c:v>
                </c:pt>
                <c:pt idx="241">
                  <c:v>3493.33</c:v>
                </c:pt>
                <c:pt idx="242">
                  <c:v>3493.33</c:v>
                </c:pt>
                <c:pt idx="243">
                  <c:v>3493.33</c:v>
                </c:pt>
                <c:pt idx="244">
                  <c:v>3493.33</c:v>
                </c:pt>
                <c:pt idx="245">
                  <c:v>3493.33</c:v>
                </c:pt>
                <c:pt idx="246">
                  <c:v>3493.33</c:v>
                </c:pt>
                <c:pt idx="247">
                  <c:v>3493.33</c:v>
                </c:pt>
                <c:pt idx="248">
                  <c:v>3493.33</c:v>
                </c:pt>
                <c:pt idx="249">
                  <c:v>3493.33</c:v>
                </c:pt>
                <c:pt idx="250">
                  <c:v>3493.33</c:v>
                </c:pt>
                <c:pt idx="251">
                  <c:v>3493.33</c:v>
                </c:pt>
                <c:pt idx="252">
                  <c:v>3493.33</c:v>
                </c:pt>
                <c:pt idx="253">
                  <c:v>3493.33</c:v>
                </c:pt>
                <c:pt idx="254">
                  <c:v>3493.33</c:v>
                </c:pt>
                <c:pt idx="255">
                  <c:v>3493.33</c:v>
                </c:pt>
                <c:pt idx="256">
                  <c:v>3493.33</c:v>
                </c:pt>
                <c:pt idx="257">
                  <c:v>3493.33</c:v>
                </c:pt>
                <c:pt idx="258">
                  <c:v>3493.33</c:v>
                </c:pt>
                <c:pt idx="259">
                  <c:v>3493.33</c:v>
                </c:pt>
                <c:pt idx="260">
                  <c:v>3493.33</c:v>
                </c:pt>
                <c:pt idx="261">
                  <c:v>3493.33</c:v>
                </c:pt>
                <c:pt idx="262">
                  <c:v>3493.33</c:v>
                </c:pt>
                <c:pt idx="263">
                  <c:v>3493.33</c:v>
                </c:pt>
                <c:pt idx="264">
                  <c:v>3493.33</c:v>
                </c:pt>
                <c:pt idx="265">
                  <c:v>3493.33</c:v>
                </c:pt>
                <c:pt idx="266">
                  <c:v>3493.33</c:v>
                </c:pt>
                <c:pt idx="267">
                  <c:v>3493.33</c:v>
                </c:pt>
                <c:pt idx="268">
                  <c:v>3493.33</c:v>
                </c:pt>
                <c:pt idx="269">
                  <c:v>3493.33</c:v>
                </c:pt>
                <c:pt idx="270">
                  <c:v>3493.33</c:v>
                </c:pt>
                <c:pt idx="271">
                  <c:v>3493.33</c:v>
                </c:pt>
                <c:pt idx="272">
                  <c:v>3493.33</c:v>
                </c:pt>
                <c:pt idx="273">
                  <c:v>3493.33</c:v>
                </c:pt>
                <c:pt idx="274">
                  <c:v>3493.33</c:v>
                </c:pt>
                <c:pt idx="275">
                  <c:v>3493.33</c:v>
                </c:pt>
                <c:pt idx="276">
                  <c:v>3493.33</c:v>
                </c:pt>
                <c:pt idx="277">
                  <c:v>3493.33</c:v>
                </c:pt>
                <c:pt idx="278">
                  <c:v>3493.33</c:v>
                </c:pt>
                <c:pt idx="279">
                  <c:v>3493.33</c:v>
                </c:pt>
                <c:pt idx="280">
                  <c:v>3493.33</c:v>
                </c:pt>
                <c:pt idx="281">
                  <c:v>3493.33</c:v>
                </c:pt>
                <c:pt idx="282">
                  <c:v>3493.33</c:v>
                </c:pt>
                <c:pt idx="283">
                  <c:v>3493.33</c:v>
                </c:pt>
                <c:pt idx="284">
                  <c:v>3493.33</c:v>
                </c:pt>
                <c:pt idx="285">
                  <c:v>3493.33</c:v>
                </c:pt>
                <c:pt idx="286">
                  <c:v>3493.33</c:v>
                </c:pt>
                <c:pt idx="287">
                  <c:v>3493.33</c:v>
                </c:pt>
                <c:pt idx="288">
                  <c:v>3493.33</c:v>
                </c:pt>
                <c:pt idx="289">
                  <c:v>3493.33</c:v>
                </c:pt>
                <c:pt idx="290">
                  <c:v>3493.33</c:v>
                </c:pt>
                <c:pt idx="291">
                  <c:v>3493.33</c:v>
                </c:pt>
                <c:pt idx="292">
                  <c:v>3493.33</c:v>
                </c:pt>
                <c:pt idx="293">
                  <c:v>3493.33</c:v>
                </c:pt>
                <c:pt idx="294">
                  <c:v>3493.33</c:v>
                </c:pt>
                <c:pt idx="295">
                  <c:v>3493.33</c:v>
                </c:pt>
                <c:pt idx="296">
                  <c:v>3493.33</c:v>
                </c:pt>
                <c:pt idx="297">
                  <c:v>3493.33</c:v>
                </c:pt>
                <c:pt idx="298">
                  <c:v>3493.33</c:v>
                </c:pt>
                <c:pt idx="299">
                  <c:v>3493.33</c:v>
                </c:pt>
                <c:pt idx="300">
                  <c:v>3493.33</c:v>
                </c:pt>
                <c:pt idx="301">
                  <c:v>3493.33</c:v>
                </c:pt>
                <c:pt idx="302">
                  <c:v>3493.33</c:v>
                </c:pt>
                <c:pt idx="303">
                  <c:v>3493.33</c:v>
                </c:pt>
                <c:pt idx="304">
                  <c:v>3493.33</c:v>
                </c:pt>
                <c:pt idx="305">
                  <c:v>3493.33</c:v>
                </c:pt>
                <c:pt idx="306">
                  <c:v>3493.33</c:v>
                </c:pt>
                <c:pt idx="307">
                  <c:v>3493.33</c:v>
                </c:pt>
                <c:pt idx="308">
                  <c:v>3493.33</c:v>
                </c:pt>
                <c:pt idx="309">
                  <c:v>3493.33</c:v>
                </c:pt>
                <c:pt idx="310">
                  <c:v>3493.33</c:v>
                </c:pt>
                <c:pt idx="311">
                  <c:v>3493.33</c:v>
                </c:pt>
                <c:pt idx="312">
                  <c:v>3493.33</c:v>
                </c:pt>
                <c:pt idx="313">
                  <c:v>3493.33</c:v>
                </c:pt>
                <c:pt idx="314">
                  <c:v>3493.33</c:v>
                </c:pt>
                <c:pt idx="315">
                  <c:v>3493.33</c:v>
                </c:pt>
                <c:pt idx="316">
                  <c:v>3493.33</c:v>
                </c:pt>
                <c:pt idx="317">
                  <c:v>3493.33</c:v>
                </c:pt>
                <c:pt idx="318">
                  <c:v>3493.33</c:v>
                </c:pt>
                <c:pt idx="319">
                  <c:v>3493.33</c:v>
                </c:pt>
                <c:pt idx="320">
                  <c:v>3493.33</c:v>
                </c:pt>
                <c:pt idx="321">
                  <c:v>3493.33</c:v>
                </c:pt>
                <c:pt idx="322">
                  <c:v>3493.33</c:v>
                </c:pt>
                <c:pt idx="323">
                  <c:v>3493.33</c:v>
                </c:pt>
                <c:pt idx="324">
                  <c:v>3493.33</c:v>
                </c:pt>
                <c:pt idx="325">
                  <c:v>3493.33</c:v>
                </c:pt>
                <c:pt idx="326">
                  <c:v>3493.33</c:v>
                </c:pt>
                <c:pt idx="327">
                  <c:v>3493.33</c:v>
                </c:pt>
                <c:pt idx="328">
                  <c:v>3493.33</c:v>
                </c:pt>
                <c:pt idx="329">
                  <c:v>3493.33</c:v>
                </c:pt>
                <c:pt idx="330">
                  <c:v>3493.33</c:v>
                </c:pt>
                <c:pt idx="331">
                  <c:v>3493.33</c:v>
                </c:pt>
                <c:pt idx="332">
                  <c:v>3493.33</c:v>
                </c:pt>
                <c:pt idx="333">
                  <c:v>3493.33</c:v>
                </c:pt>
                <c:pt idx="334">
                  <c:v>3493.33</c:v>
                </c:pt>
                <c:pt idx="335">
                  <c:v>3493.33</c:v>
                </c:pt>
                <c:pt idx="336">
                  <c:v>3493.33</c:v>
                </c:pt>
                <c:pt idx="337">
                  <c:v>3493.33</c:v>
                </c:pt>
                <c:pt idx="338">
                  <c:v>3493.33</c:v>
                </c:pt>
                <c:pt idx="339">
                  <c:v>3493.33</c:v>
                </c:pt>
                <c:pt idx="340">
                  <c:v>3493.33</c:v>
                </c:pt>
              </c:numCache>
            </c:numRef>
          </c:yVal>
          <c:smooth val="1"/>
        </c:ser>
        <c:ser>
          <c:idx val="1"/>
          <c:order val="1"/>
          <c:tx>
            <c:v>Costs variables</c:v>
          </c:tx>
          <c:spPr>
            <a:ln w="15875" cap="flat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'Skycruiser feasibility study'!$Q$41:$Q$381</c:f>
              <c:numCache>
                <c:formatCode>General</c:formatCode>
                <c:ptCount val="3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</c:numCache>
            </c:numRef>
          </c:xVal>
          <c:yVal>
            <c:numRef>
              <c:f>'Skycruiser feasibility study'!$S$41:$S$381</c:f>
              <c:numCache>
                <c:formatCode>0.00</c:formatCode>
                <c:ptCount val="341"/>
                <c:pt idx="0">
                  <c:v>0</c:v>
                </c:pt>
                <c:pt idx="1">
                  <c:v>215.81</c:v>
                </c:pt>
                <c:pt idx="2">
                  <c:v>431.62</c:v>
                </c:pt>
                <c:pt idx="3">
                  <c:v>647.42999999999995</c:v>
                </c:pt>
                <c:pt idx="4">
                  <c:v>863.24</c:v>
                </c:pt>
                <c:pt idx="5">
                  <c:v>1079.05</c:v>
                </c:pt>
                <c:pt idx="6">
                  <c:v>1294.8599999999999</c:v>
                </c:pt>
                <c:pt idx="7">
                  <c:v>1510.67</c:v>
                </c:pt>
                <c:pt idx="8">
                  <c:v>1726.48</c:v>
                </c:pt>
                <c:pt idx="9">
                  <c:v>1942.29</c:v>
                </c:pt>
                <c:pt idx="10">
                  <c:v>2158.1</c:v>
                </c:pt>
                <c:pt idx="11">
                  <c:v>2373.91</c:v>
                </c:pt>
                <c:pt idx="12">
                  <c:v>2589.7199999999998</c:v>
                </c:pt>
                <c:pt idx="13">
                  <c:v>2805.53</c:v>
                </c:pt>
                <c:pt idx="14">
                  <c:v>3021.34</c:v>
                </c:pt>
                <c:pt idx="15">
                  <c:v>3237.15</c:v>
                </c:pt>
                <c:pt idx="16">
                  <c:v>3452.96</c:v>
                </c:pt>
                <c:pt idx="17">
                  <c:v>3668.77</c:v>
                </c:pt>
                <c:pt idx="18">
                  <c:v>3884.58</c:v>
                </c:pt>
                <c:pt idx="19">
                  <c:v>4100.3900000000003</c:v>
                </c:pt>
                <c:pt idx="20">
                  <c:v>4316.2</c:v>
                </c:pt>
                <c:pt idx="21">
                  <c:v>4532.01</c:v>
                </c:pt>
                <c:pt idx="22">
                  <c:v>4747.82</c:v>
                </c:pt>
                <c:pt idx="23">
                  <c:v>4963.63</c:v>
                </c:pt>
                <c:pt idx="24">
                  <c:v>5179.4399999999996</c:v>
                </c:pt>
                <c:pt idx="25">
                  <c:v>5395.25</c:v>
                </c:pt>
                <c:pt idx="26">
                  <c:v>5611.06</c:v>
                </c:pt>
                <c:pt idx="27">
                  <c:v>5826.87</c:v>
                </c:pt>
                <c:pt idx="28">
                  <c:v>6042.68</c:v>
                </c:pt>
                <c:pt idx="29">
                  <c:v>6258.49</c:v>
                </c:pt>
                <c:pt idx="30">
                  <c:v>6474.3</c:v>
                </c:pt>
                <c:pt idx="31">
                  <c:v>6690.11</c:v>
                </c:pt>
                <c:pt idx="32">
                  <c:v>6905.92</c:v>
                </c:pt>
                <c:pt idx="33">
                  <c:v>7121.73</c:v>
                </c:pt>
                <c:pt idx="34">
                  <c:v>7337.54</c:v>
                </c:pt>
                <c:pt idx="35">
                  <c:v>7553.35</c:v>
                </c:pt>
                <c:pt idx="36">
                  <c:v>7769.16</c:v>
                </c:pt>
                <c:pt idx="37">
                  <c:v>7984.97</c:v>
                </c:pt>
                <c:pt idx="38">
                  <c:v>8200.7800000000007</c:v>
                </c:pt>
                <c:pt idx="39">
                  <c:v>8416.59</c:v>
                </c:pt>
                <c:pt idx="40">
                  <c:v>8632.4</c:v>
                </c:pt>
                <c:pt idx="41">
                  <c:v>8848.2099999999991</c:v>
                </c:pt>
                <c:pt idx="42">
                  <c:v>9064.02</c:v>
                </c:pt>
                <c:pt idx="43">
                  <c:v>9279.83</c:v>
                </c:pt>
                <c:pt idx="44">
                  <c:v>9495.64</c:v>
                </c:pt>
                <c:pt idx="45">
                  <c:v>9711.4500000000007</c:v>
                </c:pt>
                <c:pt idx="46">
                  <c:v>9927.26</c:v>
                </c:pt>
                <c:pt idx="47">
                  <c:v>10143.07</c:v>
                </c:pt>
                <c:pt idx="48">
                  <c:v>10358.879999999999</c:v>
                </c:pt>
                <c:pt idx="49">
                  <c:v>10574.69</c:v>
                </c:pt>
                <c:pt idx="50">
                  <c:v>10790.5</c:v>
                </c:pt>
                <c:pt idx="51">
                  <c:v>11006.31</c:v>
                </c:pt>
                <c:pt idx="52">
                  <c:v>11222.12</c:v>
                </c:pt>
                <c:pt idx="53">
                  <c:v>11437.93</c:v>
                </c:pt>
                <c:pt idx="54">
                  <c:v>11653.74</c:v>
                </c:pt>
                <c:pt idx="55">
                  <c:v>11869.55</c:v>
                </c:pt>
                <c:pt idx="56">
                  <c:v>12085.36</c:v>
                </c:pt>
                <c:pt idx="57">
                  <c:v>12301.17</c:v>
                </c:pt>
                <c:pt idx="58">
                  <c:v>12516.98</c:v>
                </c:pt>
                <c:pt idx="59">
                  <c:v>12732.79</c:v>
                </c:pt>
                <c:pt idx="60">
                  <c:v>12948.6</c:v>
                </c:pt>
                <c:pt idx="61">
                  <c:v>13164.41</c:v>
                </c:pt>
                <c:pt idx="62">
                  <c:v>13380.22</c:v>
                </c:pt>
                <c:pt idx="63">
                  <c:v>13596.03</c:v>
                </c:pt>
                <c:pt idx="64">
                  <c:v>13811.84</c:v>
                </c:pt>
                <c:pt idx="65">
                  <c:v>14027.65</c:v>
                </c:pt>
                <c:pt idx="66">
                  <c:v>14243.46</c:v>
                </c:pt>
                <c:pt idx="67">
                  <c:v>14459.27</c:v>
                </c:pt>
                <c:pt idx="68">
                  <c:v>14675.08</c:v>
                </c:pt>
                <c:pt idx="69">
                  <c:v>14890.89</c:v>
                </c:pt>
                <c:pt idx="70">
                  <c:v>15106.7</c:v>
                </c:pt>
                <c:pt idx="71">
                  <c:v>15322.51</c:v>
                </c:pt>
                <c:pt idx="72">
                  <c:v>15538.32</c:v>
                </c:pt>
                <c:pt idx="73">
                  <c:v>15754.13</c:v>
                </c:pt>
                <c:pt idx="74">
                  <c:v>15969.94</c:v>
                </c:pt>
                <c:pt idx="75">
                  <c:v>16185.75</c:v>
                </c:pt>
                <c:pt idx="76">
                  <c:v>16401.560000000001</c:v>
                </c:pt>
                <c:pt idx="77">
                  <c:v>16617.37</c:v>
                </c:pt>
                <c:pt idx="78">
                  <c:v>16833.18</c:v>
                </c:pt>
                <c:pt idx="79">
                  <c:v>17048.990000000002</c:v>
                </c:pt>
                <c:pt idx="80">
                  <c:v>17264.8</c:v>
                </c:pt>
                <c:pt idx="81">
                  <c:v>17480.61</c:v>
                </c:pt>
                <c:pt idx="82">
                  <c:v>17696.419999999998</c:v>
                </c:pt>
                <c:pt idx="83">
                  <c:v>17912.23</c:v>
                </c:pt>
                <c:pt idx="84">
                  <c:v>18128.04</c:v>
                </c:pt>
                <c:pt idx="85">
                  <c:v>18343.849999999999</c:v>
                </c:pt>
                <c:pt idx="86">
                  <c:v>18559.66</c:v>
                </c:pt>
                <c:pt idx="87">
                  <c:v>18775.47</c:v>
                </c:pt>
                <c:pt idx="88">
                  <c:v>18991.28</c:v>
                </c:pt>
                <c:pt idx="89">
                  <c:v>19207.09</c:v>
                </c:pt>
                <c:pt idx="90">
                  <c:v>19422.900000000001</c:v>
                </c:pt>
                <c:pt idx="91">
                  <c:v>19638.71</c:v>
                </c:pt>
                <c:pt idx="92">
                  <c:v>19854.52</c:v>
                </c:pt>
                <c:pt idx="93">
                  <c:v>20070.330000000002</c:v>
                </c:pt>
                <c:pt idx="94">
                  <c:v>20286.14</c:v>
                </c:pt>
                <c:pt idx="95">
                  <c:v>20501.95</c:v>
                </c:pt>
                <c:pt idx="96">
                  <c:v>20717.759999999998</c:v>
                </c:pt>
                <c:pt idx="97">
                  <c:v>20933.57</c:v>
                </c:pt>
                <c:pt idx="98">
                  <c:v>21149.38</c:v>
                </c:pt>
                <c:pt idx="99">
                  <c:v>21365.19</c:v>
                </c:pt>
                <c:pt idx="100">
                  <c:v>21581</c:v>
                </c:pt>
                <c:pt idx="101">
                  <c:v>21796.81</c:v>
                </c:pt>
                <c:pt idx="102">
                  <c:v>22012.62</c:v>
                </c:pt>
                <c:pt idx="103">
                  <c:v>22228.43</c:v>
                </c:pt>
                <c:pt idx="104">
                  <c:v>22444.240000000002</c:v>
                </c:pt>
                <c:pt idx="105">
                  <c:v>22660.05</c:v>
                </c:pt>
                <c:pt idx="106">
                  <c:v>22875.86</c:v>
                </c:pt>
                <c:pt idx="107">
                  <c:v>23091.67</c:v>
                </c:pt>
                <c:pt idx="108">
                  <c:v>23307.48</c:v>
                </c:pt>
                <c:pt idx="109">
                  <c:v>23523.29</c:v>
                </c:pt>
                <c:pt idx="110">
                  <c:v>23739.1</c:v>
                </c:pt>
                <c:pt idx="111">
                  <c:v>23954.91</c:v>
                </c:pt>
                <c:pt idx="112">
                  <c:v>24170.720000000001</c:v>
                </c:pt>
                <c:pt idx="113">
                  <c:v>24386.53</c:v>
                </c:pt>
                <c:pt idx="114">
                  <c:v>24602.34</c:v>
                </c:pt>
                <c:pt idx="115">
                  <c:v>24818.15</c:v>
                </c:pt>
                <c:pt idx="116">
                  <c:v>25033.96</c:v>
                </c:pt>
                <c:pt idx="117">
                  <c:v>25249.77</c:v>
                </c:pt>
                <c:pt idx="118">
                  <c:v>25465.58</c:v>
                </c:pt>
                <c:pt idx="119">
                  <c:v>25681.39</c:v>
                </c:pt>
                <c:pt idx="120">
                  <c:v>25897.200000000001</c:v>
                </c:pt>
                <c:pt idx="121">
                  <c:v>26113.01</c:v>
                </c:pt>
                <c:pt idx="122">
                  <c:v>26328.82</c:v>
                </c:pt>
                <c:pt idx="123">
                  <c:v>26544.63</c:v>
                </c:pt>
                <c:pt idx="124">
                  <c:v>26760.44</c:v>
                </c:pt>
                <c:pt idx="125">
                  <c:v>26976.25</c:v>
                </c:pt>
                <c:pt idx="126">
                  <c:v>27192.06</c:v>
                </c:pt>
                <c:pt idx="127">
                  <c:v>27407.87</c:v>
                </c:pt>
                <c:pt idx="128">
                  <c:v>27623.68</c:v>
                </c:pt>
                <c:pt idx="129">
                  <c:v>27839.49</c:v>
                </c:pt>
                <c:pt idx="130">
                  <c:v>28055.3</c:v>
                </c:pt>
                <c:pt idx="131">
                  <c:v>28271.11</c:v>
                </c:pt>
                <c:pt idx="132">
                  <c:v>28486.92</c:v>
                </c:pt>
                <c:pt idx="133">
                  <c:v>28702.73</c:v>
                </c:pt>
                <c:pt idx="134">
                  <c:v>28918.54</c:v>
                </c:pt>
                <c:pt idx="135">
                  <c:v>29134.35</c:v>
                </c:pt>
                <c:pt idx="136">
                  <c:v>29350.16</c:v>
                </c:pt>
                <c:pt idx="137">
                  <c:v>29565.97</c:v>
                </c:pt>
                <c:pt idx="138">
                  <c:v>29781.78</c:v>
                </c:pt>
                <c:pt idx="139">
                  <c:v>29997.59</c:v>
                </c:pt>
                <c:pt idx="140">
                  <c:v>30213.4</c:v>
                </c:pt>
                <c:pt idx="141">
                  <c:v>30429.21</c:v>
                </c:pt>
                <c:pt idx="142">
                  <c:v>30645.02</c:v>
                </c:pt>
                <c:pt idx="143">
                  <c:v>30860.83</c:v>
                </c:pt>
                <c:pt idx="144">
                  <c:v>31076.639999999999</c:v>
                </c:pt>
                <c:pt idx="145">
                  <c:v>31292.45</c:v>
                </c:pt>
                <c:pt idx="146">
                  <c:v>31508.26</c:v>
                </c:pt>
                <c:pt idx="147">
                  <c:v>31724.07</c:v>
                </c:pt>
                <c:pt idx="148">
                  <c:v>31939.88</c:v>
                </c:pt>
                <c:pt idx="149">
                  <c:v>32155.69</c:v>
                </c:pt>
                <c:pt idx="150">
                  <c:v>32371.5</c:v>
                </c:pt>
                <c:pt idx="151">
                  <c:v>32587.31</c:v>
                </c:pt>
                <c:pt idx="152">
                  <c:v>32803.120000000003</c:v>
                </c:pt>
                <c:pt idx="153">
                  <c:v>33018.93</c:v>
                </c:pt>
                <c:pt idx="154">
                  <c:v>33234.74</c:v>
                </c:pt>
                <c:pt idx="155">
                  <c:v>33450.550000000003</c:v>
                </c:pt>
                <c:pt idx="156">
                  <c:v>33666.36</c:v>
                </c:pt>
                <c:pt idx="157">
                  <c:v>33882.17</c:v>
                </c:pt>
                <c:pt idx="158">
                  <c:v>34097.980000000003</c:v>
                </c:pt>
                <c:pt idx="159">
                  <c:v>34313.79</c:v>
                </c:pt>
                <c:pt idx="160">
                  <c:v>34529.599999999999</c:v>
                </c:pt>
                <c:pt idx="161">
                  <c:v>34745.410000000003</c:v>
                </c:pt>
                <c:pt idx="162">
                  <c:v>34961.22</c:v>
                </c:pt>
                <c:pt idx="163">
                  <c:v>35177.03</c:v>
                </c:pt>
                <c:pt idx="164">
                  <c:v>35392.839999999997</c:v>
                </c:pt>
                <c:pt idx="165">
                  <c:v>35608.65</c:v>
                </c:pt>
                <c:pt idx="166">
                  <c:v>35824.46</c:v>
                </c:pt>
                <c:pt idx="167">
                  <c:v>36040.269999999997</c:v>
                </c:pt>
                <c:pt idx="168">
                  <c:v>36256.080000000002</c:v>
                </c:pt>
                <c:pt idx="169">
                  <c:v>36471.89</c:v>
                </c:pt>
                <c:pt idx="170">
                  <c:v>36687.699999999997</c:v>
                </c:pt>
                <c:pt idx="171">
                  <c:v>36903.51</c:v>
                </c:pt>
                <c:pt idx="172">
                  <c:v>37119.32</c:v>
                </c:pt>
                <c:pt idx="173">
                  <c:v>37335.129999999997</c:v>
                </c:pt>
                <c:pt idx="174">
                  <c:v>37550.94</c:v>
                </c:pt>
                <c:pt idx="175">
                  <c:v>37766.75</c:v>
                </c:pt>
                <c:pt idx="176">
                  <c:v>37982.559999999998</c:v>
                </c:pt>
                <c:pt idx="177">
                  <c:v>38198.370000000003</c:v>
                </c:pt>
                <c:pt idx="178">
                  <c:v>38414.18</c:v>
                </c:pt>
                <c:pt idx="179">
                  <c:v>38629.99</c:v>
                </c:pt>
                <c:pt idx="180">
                  <c:v>38845.800000000003</c:v>
                </c:pt>
                <c:pt idx="181">
                  <c:v>39061.61</c:v>
                </c:pt>
                <c:pt idx="182">
                  <c:v>39277.42</c:v>
                </c:pt>
                <c:pt idx="183">
                  <c:v>39493.230000000003</c:v>
                </c:pt>
                <c:pt idx="184">
                  <c:v>39709.040000000001</c:v>
                </c:pt>
                <c:pt idx="185">
                  <c:v>39924.85</c:v>
                </c:pt>
                <c:pt idx="186">
                  <c:v>40140.660000000003</c:v>
                </c:pt>
                <c:pt idx="187">
                  <c:v>40356.47</c:v>
                </c:pt>
                <c:pt idx="188">
                  <c:v>40572.28</c:v>
                </c:pt>
                <c:pt idx="189">
                  <c:v>40788.089999999997</c:v>
                </c:pt>
                <c:pt idx="190">
                  <c:v>41003.9</c:v>
                </c:pt>
                <c:pt idx="191">
                  <c:v>41219.71</c:v>
                </c:pt>
                <c:pt idx="192">
                  <c:v>41435.519999999997</c:v>
                </c:pt>
                <c:pt idx="193">
                  <c:v>41651.33</c:v>
                </c:pt>
                <c:pt idx="194">
                  <c:v>41867.14</c:v>
                </c:pt>
                <c:pt idx="195">
                  <c:v>42082.95</c:v>
                </c:pt>
                <c:pt idx="196">
                  <c:v>42298.76</c:v>
                </c:pt>
                <c:pt idx="197">
                  <c:v>42514.57</c:v>
                </c:pt>
                <c:pt idx="198">
                  <c:v>42730.38</c:v>
                </c:pt>
                <c:pt idx="199">
                  <c:v>42946.19</c:v>
                </c:pt>
                <c:pt idx="200">
                  <c:v>43162</c:v>
                </c:pt>
                <c:pt idx="201">
                  <c:v>43377.81</c:v>
                </c:pt>
                <c:pt idx="202">
                  <c:v>43593.62</c:v>
                </c:pt>
                <c:pt idx="203">
                  <c:v>43809.43</c:v>
                </c:pt>
                <c:pt idx="204">
                  <c:v>44025.24</c:v>
                </c:pt>
                <c:pt idx="205">
                  <c:v>44241.05</c:v>
                </c:pt>
                <c:pt idx="206">
                  <c:v>44456.86</c:v>
                </c:pt>
                <c:pt idx="207">
                  <c:v>44672.67</c:v>
                </c:pt>
                <c:pt idx="208">
                  <c:v>44888.480000000003</c:v>
                </c:pt>
                <c:pt idx="209">
                  <c:v>45104.29</c:v>
                </c:pt>
                <c:pt idx="210">
                  <c:v>45320.1</c:v>
                </c:pt>
                <c:pt idx="211">
                  <c:v>45535.91</c:v>
                </c:pt>
                <c:pt idx="212">
                  <c:v>45751.72</c:v>
                </c:pt>
                <c:pt idx="213">
                  <c:v>45967.53</c:v>
                </c:pt>
                <c:pt idx="214">
                  <c:v>46183.34</c:v>
                </c:pt>
                <c:pt idx="215">
                  <c:v>46399.15</c:v>
                </c:pt>
                <c:pt idx="216">
                  <c:v>46614.96</c:v>
                </c:pt>
                <c:pt idx="217">
                  <c:v>46830.77</c:v>
                </c:pt>
                <c:pt idx="218">
                  <c:v>47046.58</c:v>
                </c:pt>
                <c:pt idx="219">
                  <c:v>47262.39</c:v>
                </c:pt>
                <c:pt idx="220">
                  <c:v>47478.2</c:v>
                </c:pt>
                <c:pt idx="221">
                  <c:v>47694.01</c:v>
                </c:pt>
                <c:pt idx="222">
                  <c:v>47909.82</c:v>
                </c:pt>
                <c:pt idx="223">
                  <c:v>48125.63</c:v>
                </c:pt>
                <c:pt idx="224">
                  <c:v>48341.440000000002</c:v>
                </c:pt>
                <c:pt idx="225">
                  <c:v>48557.25</c:v>
                </c:pt>
                <c:pt idx="226">
                  <c:v>48773.06</c:v>
                </c:pt>
                <c:pt idx="227">
                  <c:v>48988.87</c:v>
                </c:pt>
                <c:pt idx="228">
                  <c:v>49204.68</c:v>
                </c:pt>
                <c:pt idx="229">
                  <c:v>49420.49</c:v>
                </c:pt>
                <c:pt idx="230">
                  <c:v>49636.3</c:v>
                </c:pt>
                <c:pt idx="231">
                  <c:v>49852.11</c:v>
                </c:pt>
                <c:pt idx="232">
                  <c:v>50067.92</c:v>
                </c:pt>
                <c:pt idx="233">
                  <c:v>50283.73</c:v>
                </c:pt>
                <c:pt idx="234">
                  <c:v>50499.54</c:v>
                </c:pt>
                <c:pt idx="235">
                  <c:v>50715.35</c:v>
                </c:pt>
                <c:pt idx="236">
                  <c:v>50931.16</c:v>
                </c:pt>
                <c:pt idx="237">
                  <c:v>51146.97</c:v>
                </c:pt>
                <c:pt idx="238">
                  <c:v>51362.78</c:v>
                </c:pt>
                <c:pt idx="239">
                  <c:v>51578.59</c:v>
                </c:pt>
                <c:pt idx="240">
                  <c:v>51794.400000000001</c:v>
                </c:pt>
                <c:pt idx="241">
                  <c:v>52010.21</c:v>
                </c:pt>
                <c:pt idx="242">
                  <c:v>52226.02</c:v>
                </c:pt>
                <c:pt idx="243">
                  <c:v>52441.83</c:v>
                </c:pt>
                <c:pt idx="244">
                  <c:v>52657.64</c:v>
                </c:pt>
                <c:pt idx="245">
                  <c:v>52873.45</c:v>
                </c:pt>
                <c:pt idx="246">
                  <c:v>53089.26</c:v>
                </c:pt>
                <c:pt idx="247">
                  <c:v>53305.07</c:v>
                </c:pt>
                <c:pt idx="248">
                  <c:v>53520.88</c:v>
                </c:pt>
                <c:pt idx="249">
                  <c:v>53736.69</c:v>
                </c:pt>
                <c:pt idx="250">
                  <c:v>53952.5</c:v>
                </c:pt>
                <c:pt idx="251">
                  <c:v>54168.31</c:v>
                </c:pt>
                <c:pt idx="252">
                  <c:v>54384.12</c:v>
                </c:pt>
                <c:pt idx="253">
                  <c:v>54599.93</c:v>
                </c:pt>
                <c:pt idx="254">
                  <c:v>54815.74</c:v>
                </c:pt>
                <c:pt idx="255">
                  <c:v>55031.55</c:v>
                </c:pt>
                <c:pt idx="256">
                  <c:v>55247.360000000001</c:v>
                </c:pt>
                <c:pt idx="257">
                  <c:v>55463.17</c:v>
                </c:pt>
                <c:pt idx="258">
                  <c:v>55678.98</c:v>
                </c:pt>
                <c:pt idx="259">
                  <c:v>55894.79</c:v>
                </c:pt>
                <c:pt idx="260">
                  <c:v>56110.6</c:v>
                </c:pt>
                <c:pt idx="261">
                  <c:v>56326.41</c:v>
                </c:pt>
                <c:pt idx="262">
                  <c:v>56542.22</c:v>
                </c:pt>
                <c:pt idx="263">
                  <c:v>56758.03</c:v>
                </c:pt>
                <c:pt idx="264">
                  <c:v>56973.84</c:v>
                </c:pt>
                <c:pt idx="265">
                  <c:v>57189.65</c:v>
                </c:pt>
                <c:pt idx="266">
                  <c:v>57405.46</c:v>
                </c:pt>
                <c:pt idx="267">
                  <c:v>57621.27</c:v>
                </c:pt>
                <c:pt idx="268">
                  <c:v>57837.08</c:v>
                </c:pt>
                <c:pt idx="269">
                  <c:v>58052.89</c:v>
                </c:pt>
                <c:pt idx="270">
                  <c:v>58268.7</c:v>
                </c:pt>
                <c:pt idx="271">
                  <c:v>58484.51</c:v>
                </c:pt>
                <c:pt idx="272">
                  <c:v>58700.32</c:v>
                </c:pt>
                <c:pt idx="273">
                  <c:v>58916.13</c:v>
                </c:pt>
                <c:pt idx="274">
                  <c:v>59131.94</c:v>
                </c:pt>
                <c:pt idx="275">
                  <c:v>59347.75</c:v>
                </c:pt>
                <c:pt idx="276">
                  <c:v>59563.56</c:v>
                </c:pt>
                <c:pt idx="277">
                  <c:v>59779.37</c:v>
                </c:pt>
                <c:pt idx="278">
                  <c:v>59995.18</c:v>
                </c:pt>
                <c:pt idx="279">
                  <c:v>60210.99</c:v>
                </c:pt>
                <c:pt idx="280">
                  <c:v>60426.8</c:v>
                </c:pt>
                <c:pt idx="281">
                  <c:v>60642.61</c:v>
                </c:pt>
                <c:pt idx="282">
                  <c:v>60858.42</c:v>
                </c:pt>
                <c:pt idx="283">
                  <c:v>61074.23</c:v>
                </c:pt>
                <c:pt idx="284">
                  <c:v>61290.04</c:v>
                </c:pt>
                <c:pt idx="285">
                  <c:v>61505.85</c:v>
                </c:pt>
                <c:pt idx="286">
                  <c:v>61721.66</c:v>
                </c:pt>
                <c:pt idx="287">
                  <c:v>61937.47</c:v>
                </c:pt>
                <c:pt idx="288">
                  <c:v>62153.279999999999</c:v>
                </c:pt>
                <c:pt idx="289">
                  <c:v>62369.09</c:v>
                </c:pt>
                <c:pt idx="290">
                  <c:v>62584.9</c:v>
                </c:pt>
                <c:pt idx="291">
                  <c:v>62800.71</c:v>
                </c:pt>
                <c:pt idx="292">
                  <c:v>63016.52</c:v>
                </c:pt>
                <c:pt idx="293">
                  <c:v>63232.33</c:v>
                </c:pt>
                <c:pt idx="294">
                  <c:v>63448.14</c:v>
                </c:pt>
                <c:pt idx="295">
                  <c:v>63663.95</c:v>
                </c:pt>
                <c:pt idx="296">
                  <c:v>63879.76</c:v>
                </c:pt>
                <c:pt idx="297">
                  <c:v>64095.57</c:v>
                </c:pt>
                <c:pt idx="298">
                  <c:v>64311.38</c:v>
                </c:pt>
                <c:pt idx="299">
                  <c:v>64527.19</c:v>
                </c:pt>
                <c:pt idx="300">
                  <c:v>64743</c:v>
                </c:pt>
                <c:pt idx="301">
                  <c:v>64958.81</c:v>
                </c:pt>
                <c:pt idx="302">
                  <c:v>65174.62</c:v>
                </c:pt>
                <c:pt idx="303">
                  <c:v>65390.43</c:v>
                </c:pt>
                <c:pt idx="304">
                  <c:v>65606.240000000005</c:v>
                </c:pt>
                <c:pt idx="305">
                  <c:v>65822.05</c:v>
                </c:pt>
                <c:pt idx="306">
                  <c:v>66037.86</c:v>
                </c:pt>
                <c:pt idx="307">
                  <c:v>66253.67</c:v>
                </c:pt>
                <c:pt idx="308">
                  <c:v>66469.48</c:v>
                </c:pt>
                <c:pt idx="309">
                  <c:v>66685.289999999994</c:v>
                </c:pt>
                <c:pt idx="310">
                  <c:v>66901.100000000006</c:v>
                </c:pt>
                <c:pt idx="311">
                  <c:v>67116.91</c:v>
                </c:pt>
                <c:pt idx="312">
                  <c:v>67332.72</c:v>
                </c:pt>
                <c:pt idx="313">
                  <c:v>67548.53</c:v>
                </c:pt>
                <c:pt idx="314">
                  <c:v>67764.34</c:v>
                </c:pt>
                <c:pt idx="315">
                  <c:v>67980.149999999994</c:v>
                </c:pt>
                <c:pt idx="316">
                  <c:v>68195.960000000006</c:v>
                </c:pt>
                <c:pt idx="317">
                  <c:v>68411.77</c:v>
                </c:pt>
                <c:pt idx="318">
                  <c:v>68627.58</c:v>
                </c:pt>
                <c:pt idx="319">
                  <c:v>68843.39</c:v>
                </c:pt>
                <c:pt idx="320">
                  <c:v>69059.199999999997</c:v>
                </c:pt>
                <c:pt idx="321">
                  <c:v>69275.009999999995</c:v>
                </c:pt>
                <c:pt idx="322">
                  <c:v>69490.820000000007</c:v>
                </c:pt>
                <c:pt idx="323">
                  <c:v>69706.63</c:v>
                </c:pt>
                <c:pt idx="324">
                  <c:v>69922.44</c:v>
                </c:pt>
                <c:pt idx="325">
                  <c:v>70138.25</c:v>
                </c:pt>
                <c:pt idx="326">
                  <c:v>70354.06</c:v>
                </c:pt>
                <c:pt idx="327">
                  <c:v>70569.87</c:v>
                </c:pt>
                <c:pt idx="328">
                  <c:v>70785.679999999993</c:v>
                </c:pt>
                <c:pt idx="329">
                  <c:v>71001.490000000005</c:v>
                </c:pt>
                <c:pt idx="330">
                  <c:v>71217.3</c:v>
                </c:pt>
                <c:pt idx="331">
                  <c:v>71433.11</c:v>
                </c:pt>
                <c:pt idx="332">
                  <c:v>71648.92</c:v>
                </c:pt>
                <c:pt idx="333">
                  <c:v>71864.73</c:v>
                </c:pt>
                <c:pt idx="334">
                  <c:v>72080.539999999994</c:v>
                </c:pt>
                <c:pt idx="335">
                  <c:v>72296.350000000006</c:v>
                </c:pt>
                <c:pt idx="336">
                  <c:v>72512.160000000003</c:v>
                </c:pt>
                <c:pt idx="337">
                  <c:v>72727.97</c:v>
                </c:pt>
                <c:pt idx="338">
                  <c:v>72943.78</c:v>
                </c:pt>
                <c:pt idx="339">
                  <c:v>73159.59</c:v>
                </c:pt>
                <c:pt idx="340">
                  <c:v>73375.399999999994</c:v>
                </c:pt>
              </c:numCache>
            </c:numRef>
          </c:yVal>
          <c:smooth val="1"/>
        </c:ser>
        <c:ser>
          <c:idx val="2"/>
          <c:order val="2"/>
          <c:tx>
            <c:v>Costs totals</c:v>
          </c:tx>
          <c:spPr>
            <a:ln w="19050"/>
          </c:spPr>
          <c:marker>
            <c:symbol val="none"/>
          </c:marker>
          <c:xVal>
            <c:numRef>
              <c:f>'Skycruiser feasibility study'!$Q$41:$Q$381</c:f>
              <c:numCache>
                <c:formatCode>General</c:formatCode>
                <c:ptCount val="3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</c:numCache>
            </c:numRef>
          </c:xVal>
          <c:yVal>
            <c:numRef>
              <c:f>'Skycruiser feasibility study'!$T$41:$T$381</c:f>
              <c:numCache>
                <c:formatCode>0.00</c:formatCode>
                <c:ptCount val="341"/>
                <c:pt idx="0">
                  <c:v>3493.33</c:v>
                </c:pt>
                <c:pt idx="1">
                  <c:v>3709.14</c:v>
                </c:pt>
                <c:pt idx="2">
                  <c:v>3924.95</c:v>
                </c:pt>
                <c:pt idx="3">
                  <c:v>4140.76</c:v>
                </c:pt>
                <c:pt idx="4">
                  <c:v>4356.57</c:v>
                </c:pt>
                <c:pt idx="5">
                  <c:v>4572.38</c:v>
                </c:pt>
                <c:pt idx="6">
                  <c:v>4788.1899999999996</c:v>
                </c:pt>
                <c:pt idx="7">
                  <c:v>5004</c:v>
                </c:pt>
                <c:pt idx="8">
                  <c:v>5219.8099999999995</c:v>
                </c:pt>
                <c:pt idx="9">
                  <c:v>5435.62</c:v>
                </c:pt>
                <c:pt idx="10">
                  <c:v>5651.43</c:v>
                </c:pt>
                <c:pt idx="11">
                  <c:v>5867.24</c:v>
                </c:pt>
                <c:pt idx="12">
                  <c:v>6083.0499999999993</c:v>
                </c:pt>
                <c:pt idx="13">
                  <c:v>6298.8600000000006</c:v>
                </c:pt>
                <c:pt idx="14">
                  <c:v>6514.67</c:v>
                </c:pt>
                <c:pt idx="15">
                  <c:v>6730.48</c:v>
                </c:pt>
                <c:pt idx="16">
                  <c:v>6946.29</c:v>
                </c:pt>
                <c:pt idx="17">
                  <c:v>7162.1</c:v>
                </c:pt>
                <c:pt idx="18">
                  <c:v>7377.91</c:v>
                </c:pt>
                <c:pt idx="19">
                  <c:v>7593.72</c:v>
                </c:pt>
                <c:pt idx="20">
                  <c:v>7809.53</c:v>
                </c:pt>
                <c:pt idx="21">
                  <c:v>8025.34</c:v>
                </c:pt>
                <c:pt idx="22">
                  <c:v>8241.15</c:v>
                </c:pt>
                <c:pt idx="23">
                  <c:v>8456.9599999999991</c:v>
                </c:pt>
                <c:pt idx="24">
                  <c:v>8672.77</c:v>
                </c:pt>
                <c:pt idx="25">
                  <c:v>8888.58</c:v>
                </c:pt>
                <c:pt idx="26">
                  <c:v>9104.39</c:v>
                </c:pt>
                <c:pt idx="27">
                  <c:v>9320.2000000000007</c:v>
                </c:pt>
                <c:pt idx="28">
                  <c:v>9536.01</c:v>
                </c:pt>
                <c:pt idx="29">
                  <c:v>9751.82</c:v>
                </c:pt>
                <c:pt idx="30">
                  <c:v>9967.630000000001</c:v>
                </c:pt>
                <c:pt idx="31">
                  <c:v>10183.439999999999</c:v>
                </c:pt>
                <c:pt idx="32">
                  <c:v>10399.25</c:v>
                </c:pt>
                <c:pt idx="33">
                  <c:v>10615.06</c:v>
                </c:pt>
                <c:pt idx="34">
                  <c:v>10830.869999999999</c:v>
                </c:pt>
                <c:pt idx="35">
                  <c:v>11046.68</c:v>
                </c:pt>
                <c:pt idx="36">
                  <c:v>11262.49</c:v>
                </c:pt>
                <c:pt idx="37">
                  <c:v>11478.3</c:v>
                </c:pt>
                <c:pt idx="38">
                  <c:v>11694.11</c:v>
                </c:pt>
                <c:pt idx="39">
                  <c:v>11909.92</c:v>
                </c:pt>
                <c:pt idx="40">
                  <c:v>12125.73</c:v>
                </c:pt>
                <c:pt idx="41">
                  <c:v>12341.539999999999</c:v>
                </c:pt>
                <c:pt idx="42">
                  <c:v>12557.35</c:v>
                </c:pt>
                <c:pt idx="43">
                  <c:v>12773.16</c:v>
                </c:pt>
                <c:pt idx="44">
                  <c:v>12988.97</c:v>
                </c:pt>
                <c:pt idx="45">
                  <c:v>13204.78</c:v>
                </c:pt>
                <c:pt idx="46">
                  <c:v>13420.59</c:v>
                </c:pt>
                <c:pt idx="47">
                  <c:v>13636.4</c:v>
                </c:pt>
                <c:pt idx="48">
                  <c:v>13852.21</c:v>
                </c:pt>
                <c:pt idx="49">
                  <c:v>14068.02</c:v>
                </c:pt>
                <c:pt idx="50">
                  <c:v>14283.83</c:v>
                </c:pt>
                <c:pt idx="51">
                  <c:v>14499.64</c:v>
                </c:pt>
                <c:pt idx="52">
                  <c:v>14715.45</c:v>
                </c:pt>
                <c:pt idx="53">
                  <c:v>14931.26</c:v>
                </c:pt>
                <c:pt idx="54">
                  <c:v>15147.07</c:v>
                </c:pt>
                <c:pt idx="55">
                  <c:v>15362.88</c:v>
                </c:pt>
                <c:pt idx="56">
                  <c:v>15578.69</c:v>
                </c:pt>
                <c:pt idx="57">
                  <c:v>15794.5</c:v>
                </c:pt>
                <c:pt idx="58">
                  <c:v>16010.31</c:v>
                </c:pt>
                <c:pt idx="59">
                  <c:v>16226.12</c:v>
                </c:pt>
                <c:pt idx="60">
                  <c:v>16441.93</c:v>
                </c:pt>
                <c:pt idx="61">
                  <c:v>16657.739999999998</c:v>
                </c:pt>
                <c:pt idx="62">
                  <c:v>16873.55</c:v>
                </c:pt>
                <c:pt idx="63">
                  <c:v>17089.36</c:v>
                </c:pt>
                <c:pt idx="64">
                  <c:v>17305.169999999998</c:v>
                </c:pt>
                <c:pt idx="65">
                  <c:v>17520.98</c:v>
                </c:pt>
                <c:pt idx="66">
                  <c:v>17736.79</c:v>
                </c:pt>
                <c:pt idx="67">
                  <c:v>17952.599999999999</c:v>
                </c:pt>
                <c:pt idx="68">
                  <c:v>18168.41</c:v>
                </c:pt>
                <c:pt idx="69">
                  <c:v>18384.22</c:v>
                </c:pt>
                <c:pt idx="70">
                  <c:v>18600.03</c:v>
                </c:pt>
                <c:pt idx="71">
                  <c:v>18815.84</c:v>
                </c:pt>
                <c:pt idx="72">
                  <c:v>19031.650000000001</c:v>
                </c:pt>
                <c:pt idx="73">
                  <c:v>19247.46</c:v>
                </c:pt>
                <c:pt idx="74">
                  <c:v>19463.27</c:v>
                </c:pt>
                <c:pt idx="75">
                  <c:v>19679.080000000002</c:v>
                </c:pt>
                <c:pt idx="76">
                  <c:v>19894.89</c:v>
                </c:pt>
                <c:pt idx="77">
                  <c:v>20110.699999999997</c:v>
                </c:pt>
                <c:pt idx="78">
                  <c:v>20326.510000000002</c:v>
                </c:pt>
                <c:pt idx="79">
                  <c:v>20542.32</c:v>
                </c:pt>
                <c:pt idx="80">
                  <c:v>20758.129999999997</c:v>
                </c:pt>
                <c:pt idx="81">
                  <c:v>20973.940000000002</c:v>
                </c:pt>
                <c:pt idx="82">
                  <c:v>21189.75</c:v>
                </c:pt>
                <c:pt idx="83">
                  <c:v>21405.559999999998</c:v>
                </c:pt>
                <c:pt idx="84">
                  <c:v>21621.370000000003</c:v>
                </c:pt>
                <c:pt idx="85">
                  <c:v>21837.18</c:v>
                </c:pt>
                <c:pt idx="86">
                  <c:v>22052.989999999998</c:v>
                </c:pt>
                <c:pt idx="87">
                  <c:v>22268.800000000003</c:v>
                </c:pt>
                <c:pt idx="88">
                  <c:v>22484.61</c:v>
                </c:pt>
                <c:pt idx="89">
                  <c:v>22700.42</c:v>
                </c:pt>
                <c:pt idx="90">
                  <c:v>22916.230000000003</c:v>
                </c:pt>
                <c:pt idx="91">
                  <c:v>23132.04</c:v>
                </c:pt>
                <c:pt idx="92">
                  <c:v>23347.85</c:v>
                </c:pt>
                <c:pt idx="93">
                  <c:v>23563.660000000003</c:v>
                </c:pt>
                <c:pt idx="94">
                  <c:v>23779.47</c:v>
                </c:pt>
                <c:pt idx="95">
                  <c:v>23995.279999999999</c:v>
                </c:pt>
                <c:pt idx="96">
                  <c:v>24211.089999999997</c:v>
                </c:pt>
                <c:pt idx="97">
                  <c:v>24426.9</c:v>
                </c:pt>
                <c:pt idx="98">
                  <c:v>24642.71</c:v>
                </c:pt>
                <c:pt idx="99">
                  <c:v>24858.519999999997</c:v>
                </c:pt>
                <c:pt idx="100">
                  <c:v>25074.33</c:v>
                </c:pt>
                <c:pt idx="101">
                  <c:v>25290.14</c:v>
                </c:pt>
                <c:pt idx="102">
                  <c:v>25505.949999999997</c:v>
                </c:pt>
                <c:pt idx="103">
                  <c:v>25721.760000000002</c:v>
                </c:pt>
                <c:pt idx="104">
                  <c:v>25937.57</c:v>
                </c:pt>
                <c:pt idx="105">
                  <c:v>26153.379999999997</c:v>
                </c:pt>
                <c:pt idx="106">
                  <c:v>26369.190000000002</c:v>
                </c:pt>
                <c:pt idx="107">
                  <c:v>26585</c:v>
                </c:pt>
                <c:pt idx="108">
                  <c:v>26800.809999999998</c:v>
                </c:pt>
                <c:pt idx="109">
                  <c:v>27016.620000000003</c:v>
                </c:pt>
                <c:pt idx="110">
                  <c:v>27232.43</c:v>
                </c:pt>
                <c:pt idx="111">
                  <c:v>27448.239999999998</c:v>
                </c:pt>
                <c:pt idx="112">
                  <c:v>27664.050000000003</c:v>
                </c:pt>
                <c:pt idx="113">
                  <c:v>27879.86</c:v>
                </c:pt>
                <c:pt idx="114">
                  <c:v>28095.67</c:v>
                </c:pt>
                <c:pt idx="115">
                  <c:v>28311.480000000003</c:v>
                </c:pt>
                <c:pt idx="116">
                  <c:v>28527.29</c:v>
                </c:pt>
                <c:pt idx="117">
                  <c:v>28743.1</c:v>
                </c:pt>
                <c:pt idx="118">
                  <c:v>28958.910000000003</c:v>
                </c:pt>
                <c:pt idx="119">
                  <c:v>29174.720000000001</c:v>
                </c:pt>
                <c:pt idx="120">
                  <c:v>29390.53</c:v>
                </c:pt>
                <c:pt idx="121">
                  <c:v>29606.339999999997</c:v>
                </c:pt>
                <c:pt idx="122">
                  <c:v>29822.15</c:v>
                </c:pt>
                <c:pt idx="123">
                  <c:v>30037.96</c:v>
                </c:pt>
                <c:pt idx="124">
                  <c:v>30253.769999999997</c:v>
                </c:pt>
                <c:pt idx="125">
                  <c:v>30469.58</c:v>
                </c:pt>
                <c:pt idx="126">
                  <c:v>30685.39</c:v>
                </c:pt>
                <c:pt idx="127">
                  <c:v>30901.199999999997</c:v>
                </c:pt>
                <c:pt idx="128">
                  <c:v>31117.010000000002</c:v>
                </c:pt>
                <c:pt idx="129">
                  <c:v>31332.82</c:v>
                </c:pt>
                <c:pt idx="130">
                  <c:v>31548.629999999997</c:v>
                </c:pt>
                <c:pt idx="131">
                  <c:v>31764.440000000002</c:v>
                </c:pt>
                <c:pt idx="132">
                  <c:v>31980.25</c:v>
                </c:pt>
                <c:pt idx="133">
                  <c:v>32196.059999999998</c:v>
                </c:pt>
                <c:pt idx="134">
                  <c:v>32411.870000000003</c:v>
                </c:pt>
                <c:pt idx="135">
                  <c:v>32627.68</c:v>
                </c:pt>
                <c:pt idx="136">
                  <c:v>32843.49</c:v>
                </c:pt>
                <c:pt idx="137">
                  <c:v>33059.300000000003</c:v>
                </c:pt>
                <c:pt idx="138">
                  <c:v>33275.11</c:v>
                </c:pt>
                <c:pt idx="139">
                  <c:v>33490.92</c:v>
                </c:pt>
                <c:pt idx="140">
                  <c:v>33706.730000000003</c:v>
                </c:pt>
                <c:pt idx="141">
                  <c:v>33922.54</c:v>
                </c:pt>
                <c:pt idx="142">
                  <c:v>34138.35</c:v>
                </c:pt>
                <c:pt idx="143">
                  <c:v>34354.160000000003</c:v>
                </c:pt>
                <c:pt idx="144">
                  <c:v>34569.97</c:v>
                </c:pt>
                <c:pt idx="145">
                  <c:v>34785.78</c:v>
                </c:pt>
                <c:pt idx="146">
                  <c:v>35001.589999999997</c:v>
                </c:pt>
                <c:pt idx="147">
                  <c:v>35217.4</c:v>
                </c:pt>
                <c:pt idx="148">
                  <c:v>35433.21</c:v>
                </c:pt>
                <c:pt idx="149">
                  <c:v>35649.019999999997</c:v>
                </c:pt>
                <c:pt idx="150">
                  <c:v>35864.83</c:v>
                </c:pt>
                <c:pt idx="151">
                  <c:v>36080.639999999999</c:v>
                </c:pt>
                <c:pt idx="152">
                  <c:v>36296.450000000004</c:v>
                </c:pt>
                <c:pt idx="153">
                  <c:v>36512.26</c:v>
                </c:pt>
                <c:pt idx="154">
                  <c:v>36728.07</c:v>
                </c:pt>
                <c:pt idx="155">
                  <c:v>36943.880000000005</c:v>
                </c:pt>
                <c:pt idx="156">
                  <c:v>37159.69</c:v>
                </c:pt>
                <c:pt idx="157">
                  <c:v>37375.5</c:v>
                </c:pt>
                <c:pt idx="158">
                  <c:v>37591.310000000005</c:v>
                </c:pt>
                <c:pt idx="159">
                  <c:v>37807.120000000003</c:v>
                </c:pt>
                <c:pt idx="160">
                  <c:v>38022.93</c:v>
                </c:pt>
                <c:pt idx="161">
                  <c:v>38238.740000000005</c:v>
                </c:pt>
                <c:pt idx="162">
                  <c:v>38454.550000000003</c:v>
                </c:pt>
                <c:pt idx="163">
                  <c:v>38670.36</c:v>
                </c:pt>
                <c:pt idx="164">
                  <c:v>38886.17</c:v>
                </c:pt>
                <c:pt idx="165">
                  <c:v>39101.980000000003</c:v>
                </c:pt>
                <c:pt idx="166">
                  <c:v>39317.79</c:v>
                </c:pt>
                <c:pt idx="167">
                  <c:v>39533.599999999999</c:v>
                </c:pt>
                <c:pt idx="168">
                  <c:v>39749.410000000003</c:v>
                </c:pt>
                <c:pt idx="169">
                  <c:v>39965.22</c:v>
                </c:pt>
                <c:pt idx="170">
                  <c:v>40181.03</c:v>
                </c:pt>
                <c:pt idx="171">
                  <c:v>40396.840000000004</c:v>
                </c:pt>
                <c:pt idx="172">
                  <c:v>40612.65</c:v>
                </c:pt>
                <c:pt idx="173">
                  <c:v>40828.46</c:v>
                </c:pt>
                <c:pt idx="174">
                  <c:v>41044.270000000004</c:v>
                </c:pt>
                <c:pt idx="175">
                  <c:v>41260.080000000002</c:v>
                </c:pt>
                <c:pt idx="176">
                  <c:v>41475.89</c:v>
                </c:pt>
                <c:pt idx="177">
                  <c:v>41691.700000000004</c:v>
                </c:pt>
                <c:pt idx="178">
                  <c:v>41907.51</c:v>
                </c:pt>
                <c:pt idx="179">
                  <c:v>42123.32</c:v>
                </c:pt>
                <c:pt idx="180">
                  <c:v>42339.130000000005</c:v>
                </c:pt>
                <c:pt idx="181">
                  <c:v>42554.94</c:v>
                </c:pt>
                <c:pt idx="182">
                  <c:v>42770.75</c:v>
                </c:pt>
                <c:pt idx="183">
                  <c:v>42986.560000000005</c:v>
                </c:pt>
                <c:pt idx="184">
                  <c:v>43202.37</c:v>
                </c:pt>
                <c:pt idx="185">
                  <c:v>43418.18</c:v>
                </c:pt>
                <c:pt idx="186">
                  <c:v>43633.990000000005</c:v>
                </c:pt>
                <c:pt idx="187">
                  <c:v>43849.8</c:v>
                </c:pt>
                <c:pt idx="188">
                  <c:v>44065.61</c:v>
                </c:pt>
                <c:pt idx="189">
                  <c:v>44281.42</c:v>
                </c:pt>
                <c:pt idx="190">
                  <c:v>44497.23</c:v>
                </c:pt>
                <c:pt idx="191">
                  <c:v>44713.04</c:v>
                </c:pt>
                <c:pt idx="192">
                  <c:v>44928.85</c:v>
                </c:pt>
                <c:pt idx="193">
                  <c:v>45144.66</c:v>
                </c:pt>
                <c:pt idx="194">
                  <c:v>45360.47</c:v>
                </c:pt>
                <c:pt idx="195">
                  <c:v>45576.28</c:v>
                </c:pt>
                <c:pt idx="196">
                  <c:v>45792.090000000004</c:v>
                </c:pt>
                <c:pt idx="197">
                  <c:v>46007.9</c:v>
                </c:pt>
                <c:pt idx="198">
                  <c:v>46223.71</c:v>
                </c:pt>
                <c:pt idx="199">
                  <c:v>46439.520000000004</c:v>
                </c:pt>
                <c:pt idx="200">
                  <c:v>46655.33</c:v>
                </c:pt>
                <c:pt idx="201">
                  <c:v>46871.14</c:v>
                </c:pt>
                <c:pt idx="202">
                  <c:v>47086.950000000004</c:v>
                </c:pt>
                <c:pt idx="203">
                  <c:v>47302.76</c:v>
                </c:pt>
                <c:pt idx="204">
                  <c:v>47518.57</c:v>
                </c:pt>
                <c:pt idx="205">
                  <c:v>47734.380000000005</c:v>
                </c:pt>
                <c:pt idx="206">
                  <c:v>47950.19</c:v>
                </c:pt>
                <c:pt idx="207">
                  <c:v>48166</c:v>
                </c:pt>
                <c:pt idx="208">
                  <c:v>48381.810000000005</c:v>
                </c:pt>
                <c:pt idx="209">
                  <c:v>48597.62</c:v>
                </c:pt>
                <c:pt idx="210">
                  <c:v>48813.43</c:v>
                </c:pt>
                <c:pt idx="211">
                  <c:v>49029.240000000005</c:v>
                </c:pt>
                <c:pt idx="212">
                  <c:v>49245.05</c:v>
                </c:pt>
                <c:pt idx="213">
                  <c:v>49460.86</c:v>
                </c:pt>
                <c:pt idx="214">
                  <c:v>49676.67</c:v>
                </c:pt>
                <c:pt idx="215">
                  <c:v>49892.480000000003</c:v>
                </c:pt>
                <c:pt idx="216">
                  <c:v>50108.29</c:v>
                </c:pt>
                <c:pt idx="217">
                  <c:v>50324.1</c:v>
                </c:pt>
                <c:pt idx="218">
                  <c:v>50539.91</c:v>
                </c:pt>
                <c:pt idx="219">
                  <c:v>50755.72</c:v>
                </c:pt>
                <c:pt idx="220">
                  <c:v>50971.53</c:v>
                </c:pt>
                <c:pt idx="221">
                  <c:v>51187.340000000004</c:v>
                </c:pt>
                <c:pt idx="222">
                  <c:v>51403.15</c:v>
                </c:pt>
                <c:pt idx="223">
                  <c:v>51618.96</c:v>
                </c:pt>
                <c:pt idx="224">
                  <c:v>51834.770000000004</c:v>
                </c:pt>
                <c:pt idx="225">
                  <c:v>52050.58</c:v>
                </c:pt>
                <c:pt idx="226">
                  <c:v>52266.39</c:v>
                </c:pt>
                <c:pt idx="227">
                  <c:v>52482.200000000004</c:v>
                </c:pt>
                <c:pt idx="228">
                  <c:v>52698.01</c:v>
                </c:pt>
                <c:pt idx="229">
                  <c:v>52913.82</c:v>
                </c:pt>
                <c:pt idx="230">
                  <c:v>53129.630000000005</c:v>
                </c:pt>
                <c:pt idx="231">
                  <c:v>53345.440000000002</c:v>
                </c:pt>
                <c:pt idx="232">
                  <c:v>53561.25</c:v>
                </c:pt>
                <c:pt idx="233">
                  <c:v>53777.060000000005</c:v>
                </c:pt>
                <c:pt idx="234">
                  <c:v>53992.87</c:v>
                </c:pt>
                <c:pt idx="235">
                  <c:v>54208.68</c:v>
                </c:pt>
                <c:pt idx="236">
                  <c:v>54424.490000000005</c:v>
                </c:pt>
                <c:pt idx="237">
                  <c:v>54640.3</c:v>
                </c:pt>
                <c:pt idx="238">
                  <c:v>54856.11</c:v>
                </c:pt>
                <c:pt idx="239">
                  <c:v>55071.92</c:v>
                </c:pt>
                <c:pt idx="240">
                  <c:v>55287.73</c:v>
                </c:pt>
                <c:pt idx="241">
                  <c:v>55503.54</c:v>
                </c:pt>
                <c:pt idx="242">
                  <c:v>55719.35</c:v>
                </c:pt>
                <c:pt idx="243">
                  <c:v>55935.16</c:v>
                </c:pt>
                <c:pt idx="244">
                  <c:v>56150.97</c:v>
                </c:pt>
                <c:pt idx="245">
                  <c:v>56366.78</c:v>
                </c:pt>
                <c:pt idx="246">
                  <c:v>56582.590000000004</c:v>
                </c:pt>
                <c:pt idx="247">
                  <c:v>56798.400000000001</c:v>
                </c:pt>
                <c:pt idx="248">
                  <c:v>57014.21</c:v>
                </c:pt>
                <c:pt idx="249">
                  <c:v>57230.020000000004</c:v>
                </c:pt>
                <c:pt idx="250">
                  <c:v>57445.83</c:v>
                </c:pt>
                <c:pt idx="251">
                  <c:v>57661.64</c:v>
                </c:pt>
                <c:pt idx="252">
                  <c:v>57877.450000000004</c:v>
                </c:pt>
                <c:pt idx="253">
                  <c:v>58093.26</c:v>
                </c:pt>
                <c:pt idx="254">
                  <c:v>58309.07</c:v>
                </c:pt>
                <c:pt idx="255">
                  <c:v>58524.880000000005</c:v>
                </c:pt>
                <c:pt idx="256">
                  <c:v>58740.69</c:v>
                </c:pt>
                <c:pt idx="257">
                  <c:v>58956.5</c:v>
                </c:pt>
                <c:pt idx="258">
                  <c:v>59172.310000000005</c:v>
                </c:pt>
                <c:pt idx="259">
                  <c:v>59388.12</c:v>
                </c:pt>
                <c:pt idx="260">
                  <c:v>59603.93</c:v>
                </c:pt>
                <c:pt idx="261">
                  <c:v>59819.740000000005</c:v>
                </c:pt>
                <c:pt idx="262">
                  <c:v>60035.55</c:v>
                </c:pt>
                <c:pt idx="263">
                  <c:v>60251.360000000001</c:v>
                </c:pt>
                <c:pt idx="264">
                  <c:v>60467.17</c:v>
                </c:pt>
                <c:pt idx="265">
                  <c:v>60682.98</c:v>
                </c:pt>
                <c:pt idx="266">
                  <c:v>60898.79</c:v>
                </c:pt>
                <c:pt idx="267">
                  <c:v>61114.6</c:v>
                </c:pt>
                <c:pt idx="268">
                  <c:v>61330.41</c:v>
                </c:pt>
                <c:pt idx="269">
                  <c:v>61546.22</c:v>
                </c:pt>
                <c:pt idx="270">
                  <c:v>61762.03</c:v>
                </c:pt>
                <c:pt idx="271">
                  <c:v>61977.840000000004</c:v>
                </c:pt>
                <c:pt idx="272">
                  <c:v>62193.65</c:v>
                </c:pt>
                <c:pt idx="273">
                  <c:v>62409.46</c:v>
                </c:pt>
                <c:pt idx="274">
                  <c:v>62625.270000000004</c:v>
                </c:pt>
                <c:pt idx="275">
                  <c:v>62841.08</c:v>
                </c:pt>
                <c:pt idx="276">
                  <c:v>63056.89</c:v>
                </c:pt>
                <c:pt idx="277">
                  <c:v>63272.700000000004</c:v>
                </c:pt>
                <c:pt idx="278">
                  <c:v>63488.51</c:v>
                </c:pt>
                <c:pt idx="279">
                  <c:v>63704.32</c:v>
                </c:pt>
                <c:pt idx="280">
                  <c:v>63920.130000000005</c:v>
                </c:pt>
                <c:pt idx="281">
                  <c:v>64135.94</c:v>
                </c:pt>
                <c:pt idx="282">
                  <c:v>64351.75</c:v>
                </c:pt>
                <c:pt idx="283">
                  <c:v>64567.560000000005</c:v>
                </c:pt>
                <c:pt idx="284">
                  <c:v>64783.37</c:v>
                </c:pt>
                <c:pt idx="285">
                  <c:v>64999.18</c:v>
                </c:pt>
                <c:pt idx="286">
                  <c:v>65214.990000000005</c:v>
                </c:pt>
                <c:pt idx="287">
                  <c:v>65430.8</c:v>
                </c:pt>
                <c:pt idx="288">
                  <c:v>65646.61</c:v>
                </c:pt>
                <c:pt idx="289">
                  <c:v>65862.42</c:v>
                </c:pt>
                <c:pt idx="290">
                  <c:v>66078.23</c:v>
                </c:pt>
                <c:pt idx="291">
                  <c:v>66294.039999999994</c:v>
                </c:pt>
                <c:pt idx="292">
                  <c:v>66509.849999999991</c:v>
                </c:pt>
                <c:pt idx="293">
                  <c:v>66725.66</c:v>
                </c:pt>
                <c:pt idx="294">
                  <c:v>66941.47</c:v>
                </c:pt>
                <c:pt idx="295">
                  <c:v>67157.279999999999</c:v>
                </c:pt>
                <c:pt idx="296">
                  <c:v>67373.09</c:v>
                </c:pt>
                <c:pt idx="297">
                  <c:v>67588.899999999994</c:v>
                </c:pt>
                <c:pt idx="298">
                  <c:v>67804.709999999992</c:v>
                </c:pt>
                <c:pt idx="299">
                  <c:v>68020.52</c:v>
                </c:pt>
                <c:pt idx="300">
                  <c:v>68236.33</c:v>
                </c:pt>
                <c:pt idx="301">
                  <c:v>68452.14</c:v>
                </c:pt>
                <c:pt idx="302">
                  <c:v>68667.95</c:v>
                </c:pt>
                <c:pt idx="303">
                  <c:v>68883.759999999995</c:v>
                </c:pt>
                <c:pt idx="304">
                  <c:v>69099.570000000007</c:v>
                </c:pt>
                <c:pt idx="305">
                  <c:v>69315.38</c:v>
                </c:pt>
                <c:pt idx="306">
                  <c:v>69531.19</c:v>
                </c:pt>
                <c:pt idx="307">
                  <c:v>69747</c:v>
                </c:pt>
                <c:pt idx="308">
                  <c:v>69962.81</c:v>
                </c:pt>
                <c:pt idx="309">
                  <c:v>70178.62</c:v>
                </c:pt>
                <c:pt idx="310">
                  <c:v>70394.430000000008</c:v>
                </c:pt>
                <c:pt idx="311">
                  <c:v>70610.240000000005</c:v>
                </c:pt>
                <c:pt idx="312">
                  <c:v>70826.05</c:v>
                </c:pt>
                <c:pt idx="313">
                  <c:v>71041.86</c:v>
                </c:pt>
                <c:pt idx="314">
                  <c:v>71257.67</c:v>
                </c:pt>
                <c:pt idx="315">
                  <c:v>71473.48</c:v>
                </c:pt>
                <c:pt idx="316">
                  <c:v>71689.290000000008</c:v>
                </c:pt>
                <c:pt idx="317">
                  <c:v>71905.100000000006</c:v>
                </c:pt>
                <c:pt idx="318">
                  <c:v>72120.91</c:v>
                </c:pt>
                <c:pt idx="319">
                  <c:v>72336.72</c:v>
                </c:pt>
                <c:pt idx="320">
                  <c:v>72552.53</c:v>
                </c:pt>
                <c:pt idx="321">
                  <c:v>72768.34</c:v>
                </c:pt>
                <c:pt idx="322">
                  <c:v>72984.150000000009</c:v>
                </c:pt>
                <c:pt idx="323">
                  <c:v>73199.960000000006</c:v>
                </c:pt>
                <c:pt idx="324">
                  <c:v>73415.77</c:v>
                </c:pt>
                <c:pt idx="325">
                  <c:v>73631.58</c:v>
                </c:pt>
                <c:pt idx="326">
                  <c:v>73847.39</c:v>
                </c:pt>
                <c:pt idx="327">
                  <c:v>74063.199999999997</c:v>
                </c:pt>
                <c:pt idx="328">
                  <c:v>74279.009999999995</c:v>
                </c:pt>
                <c:pt idx="329">
                  <c:v>74494.820000000007</c:v>
                </c:pt>
                <c:pt idx="330">
                  <c:v>74710.63</c:v>
                </c:pt>
                <c:pt idx="331">
                  <c:v>74926.44</c:v>
                </c:pt>
                <c:pt idx="332">
                  <c:v>75142.25</c:v>
                </c:pt>
                <c:pt idx="333">
                  <c:v>75358.06</c:v>
                </c:pt>
                <c:pt idx="334">
                  <c:v>75573.87</c:v>
                </c:pt>
                <c:pt idx="335">
                  <c:v>75789.680000000008</c:v>
                </c:pt>
                <c:pt idx="336">
                  <c:v>76005.490000000005</c:v>
                </c:pt>
                <c:pt idx="337">
                  <c:v>76221.3</c:v>
                </c:pt>
                <c:pt idx="338">
                  <c:v>76437.11</c:v>
                </c:pt>
                <c:pt idx="339">
                  <c:v>76652.92</c:v>
                </c:pt>
                <c:pt idx="340">
                  <c:v>76868.73</c:v>
                </c:pt>
              </c:numCache>
            </c:numRef>
          </c:yVal>
          <c:smooth val="1"/>
        </c:ser>
        <c:ser>
          <c:idx val="3"/>
          <c:order val="3"/>
          <c:tx>
            <c:v>Entrades</c:v>
          </c:tx>
          <c:spPr>
            <a:ln w="19050"/>
          </c:spPr>
          <c:marker>
            <c:symbol val="none"/>
          </c:marker>
          <c:xVal>
            <c:numRef>
              <c:f>'Skycruiser feasibility study'!$Q$41:$Q$381</c:f>
              <c:numCache>
                <c:formatCode>General</c:formatCode>
                <c:ptCount val="3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</c:numCache>
            </c:numRef>
          </c:xVal>
          <c:yVal>
            <c:numRef>
              <c:f>'Skycruiser feasibility study'!$U$41:$U$381</c:f>
              <c:numCache>
                <c:formatCode>#,##0.00\ "€"</c:formatCode>
                <c:ptCount val="341"/>
                <c:pt idx="0">
                  <c:v>0</c:v>
                </c:pt>
                <c:pt idx="1">
                  <c:v>238.59</c:v>
                </c:pt>
                <c:pt idx="2">
                  <c:v>477.18</c:v>
                </c:pt>
                <c:pt idx="3">
                  <c:v>715.77</c:v>
                </c:pt>
                <c:pt idx="4">
                  <c:v>954.36</c:v>
                </c:pt>
                <c:pt idx="5">
                  <c:v>1192.95</c:v>
                </c:pt>
                <c:pt idx="6">
                  <c:v>1431.54</c:v>
                </c:pt>
                <c:pt idx="7">
                  <c:v>1670.13</c:v>
                </c:pt>
                <c:pt idx="8">
                  <c:v>1908.72</c:v>
                </c:pt>
                <c:pt idx="9">
                  <c:v>2147.31</c:v>
                </c:pt>
                <c:pt idx="10">
                  <c:v>2385.9</c:v>
                </c:pt>
                <c:pt idx="11">
                  <c:v>2624.49</c:v>
                </c:pt>
                <c:pt idx="12">
                  <c:v>2863.08</c:v>
                </c:pt>
                <c:pt idx="13">
                  <c:v>3101.67</c:v>
                </c:pt>
                <c:pt idx="14">
                  <c:v>3340.26</c:v>
                </c:pt>
                <c:pt idx="15">
                  <c:v>3578.85</c:v>
                </c:pt>
                <c:pt idx="16">
                  <c:v>3817.44</c:v>
                </c:pt>
                <c:pt idx="17">
                  <c:v>4056.03</c:v>
                </c:pt>
                <c:pt idx="18">
                  <c:v>4294.62</c:v>
                </c:pt>
                <c:pt idx="19">
                  <c:v>4533.21</c:v>
                </c:pt>
                <c:pt idx="20">
                  <c:v>4771.8</c:v>
                </c:pt>
                <c:pt idx="21">
                  <c:v>5010.3900000000003</c:v>
                </c:pt>
                <c:pt idx="22">
                  <c:v>5248.98</c:v>
                </c:pt>
                <c:pt idx="23">
                  <c:v>5487.57</c:v>
                </c:pt>
                <c:pt idx="24">
                  <c:v>5726.16</c:v>
                </c:pt>
                <c:pt idx="25">
                  <c:v>5964.75</c:v>
                </c:pt>
                <c:pt idx="26">
                  <c:v>6203.34</c:v>
                </c:pt>
                <c:pt idx="27">
                  <c:v>6441.93</c:v>
                </c:pt>
                <c:pt idx="28">
                  <c:v>6680.52</c:v>
                </c:pt>
                <c:pt idx="29">
                  <c:v>6919.11</c:v>
                </c:pt>
                <c:pt idx="30">
                  <c:v>7157.7</c:v>
                </c:pt>
                <c:pt idx="31">
                  <c:v>7396.29</c:v>
                </c:pt>
                <c:pt idx="32">
                  <c:v>7634.88</c:v>
                </c:pt>
                <c:pt idx="33">
                  <c:v>7873.47</c:v>
                </c:pt>
                <c:pt idx="34">
                  <c:v>8112.06</c:v>
                </c:pt>
                <c:pt idx="35">
                  <c:v>8350.65</c:v>
                </c:pt>
                <c:pt idx="36">
                  <c:v>8589.24</c:v>
                </c:pt>
                <c:pt idx="37">
                  <c:v>8827.83</c:v>
                </c:pt>
                <c:pt idx="38">
                  <c:v>9066.42</c:v>
                </c:pt>
                <c:pt idx="39">
                  <c:v>9305.01</c:v>
                </c:pt>
                <c:pt idx="40">
                  <c:v>9543.6</c:v>
                </c:pt>
                <c:pt idx="41">
                  <c:v>9782.19</c:v>
                </c:pt>
                <c:pt idx="42">
                  <c:v>10020.780000000001</c:v>
                </c:pt>
                <c:pt idx="43">
                  <c:v>10259.370000000001</c:v>
                </c:pt>
                <c:pt idx="44">
                  <c:v>10497.96</c:v>
                </c:pt>
                <c:pt idx="45">
                  <c:v>10736.55</c:v>
                </c:pt>
                <c:pt idx="46">
                  <c:v>10975.14</c:v>
                </c:pt>
                <c:pt idx="47">
                  <c:v>11213.73</c:v>
                </c:pt>
                <c:pt idx="48">
                  <c:v>11452.32</c:v>
                </c:pt>
                <c:pt idx="49">
                  <c:v>11690.91</c:v>
                </c:pt>
                <c:pt idx="50">
                  <c:v>11929.5</c:v>
                </c:pt>
                <c:pt idx="51">
                  <c:v>12168.09</c:v>
                </c:pt>
                <c:pt idx="52">
                  <c:v>12406.68</c:v>
                </c:pt>
                <c:pt idx="53">
                  <c:v>12645.27</c:v>
                </c:pt>
                <c:pt idx="54">
                  <c:v>12883.86</c:v>
                </c:pt>
                <c:pt idx="55">
                  <c:v>13122.45</c:v>
                </c:pt>
                <c:pt idx="56">
                  <c:v>13361.04</c:v>
                </c:pt>
                <c:pt idx="57">
                  <c:v>13599.63</c:v>
                </c:pt>
                <c:pt idx="58">
                  <c:v>13838.22</c:v>
                </c:pt>
                <c:pt idx="59">
                  <c:v>14076.81</c:v>
                </c:pt>
                <c:pt idx="60">
                  <c:v>14315.4</c:v>
                </c:pt>
                <c:pt idx="61">
                  <c:v>14553.99</c:v>
                </c:pt>
                <c:pt idx="62">
                  <c:v>14792.58</c:v>
                </c:pt>
                <c:pt idx="63">
                  <c:v>15031.17</c:v>
                </c:pt>
                <c:pt idx="64">
                  <c:v>15269.76</c:v>
                </c:pt>
                <c:pt idx="65">
                  <c:v>15508.35</c:v>
                </c:pt>
                <c:pt idx="66">
                  <c:v>15746.94</c:v>
                </c:pt>
                <c:pt idx="67">
                  <c:v>15985.53</c:v>
                </c:pt>
                <c:pt idx="68">
                  <c:v>16224.12</c:v>
                </c:pt>
                <c:pt idx="69">
                  <c:v>16462.71</c:v>
                </c:pt>
                <c:pt idx="70">
                  <c:v>16701.3</c:v>
                </c:pt>
                <c:pt idx="71">
                  <c:v>16939.89</c:v>
                </c:pt>
                <c:pt idx="72">
                  <c:v>17178.48</c:v>
                </c:pt>
                <c:pt idx="73">
                  <c:v>17417.07</c:v>
                </c:pt>
                <c:pt idx="74">
                  <c:v>17655.66</c:v>
                </c:pt>
                <c:pt idx="75">
                  <c:v>17894.25</c:v>
                </c:pt>
                <c:pt idx="76">
                  <c:v>18132.84</c:v>
                </c:pt>
                <c:pt idx="77">
                  <c:v>18371.43</c:v>
                </c:pt>
                <c:pt idx="78">
                  <c:v>18610.02</c:v>
                </c:pt>
                <c:pt idx="79">
                  <c:v>18848.61</c:v>
                </c:pt>
                <c:pt idx="80">
                  <c:v>19087.2</c:v>
                </c:pt>
                <c:pt idx="81">
                  <c:v>19325.79</c:v>
                </c:pt>
                <c:pt idx="82">
                  <c:v>19564.38</c:v>
                </c:pt>
                <c:pt idx="83">
                  <c:v>19802.97</c:v>
                </c:pt>
                <c:pt idx="84">
                  <c:v>20041.560000000001</c:v>
                </c:pt>
                <c:pt idx="85">
                  <c:v>20280.150000000001</c:v>
                </c:pt>
                <c:pt idx="86">
                  <c:v>20518.740000000002</c:v>
                </c:pt>
                <c:pt idx="87">
                  <c:v>20757.330000000002</c:v>
                </c:pt>
                <c:pt idx="88">
                  <c:v>20995.919999999998</c:v>
                </c:pt>
                <c:pt idx="89">
                  <c:v>21234.51</c:v>
                </c:pt>
                <c:pt idx="90">
                  <c:v>21473.1</c:v>
                </c:pt>
                <c:pt idx="91">
                  <c:v>21711.69</c:v>
                </c:pt>
                <c:pt idx="92">
                  <c:v>21950.28</c:v>
                </c:pt>
                <c:pt idx="93">
                  <c:v>22188.87</c:v>
                </c:pt>
                <c:pt idx="94">
                  <c:v>22427.46</c:v>
                </c:pt>
                <c:pt idx="95">
                  <c:v>22666.05</c:v>
                </c:pt>
                <c:pt idx="96">
                  <c:v>22904.639999999999</c:v>
                </c:pt>
                <c:pt idx="97">
                  <c:v>23143.23</c:v>
                </c:pt>
                <c:pt idx="98">
                  <c:v>23381.82</c:v>
                </c:pt>
                <c:pt idx="99">
                  <c:v>23620.41</c:v>
                </c:pt>
                <c:pt idx="100">
                  <c:v>23859</c:v>
                </c:pt>
                <c:pt idx="101">
                  <c:v>24097.59</c:v>
                </c:pt>
                <c:pt idx="102">
                  <c:v>24336.18</c:v>
                </c:pt>
                <c:pt idx="103">
                  <c:v>24574.77</c:v>
                </c:pt>
                <c:pt idx="104">
                  <c:v>24813.360000000001</c:v>
                </c:pt>
                <c:pt idx="105">
                  <c:v>25051.95</c:v>
                </c:pt>
                <c:pt idx="106">
                  <c:v>25290.54</c:v>
                </c:pt>
                <c:pt idx="107">
                  <c:v>25529.13</c:v>
                </c:pt>
                <c:pt idx="108">
                  <c:v>25767.72</c:v>
                </c:pt>
                <c:pt idx="109">
                  <c:v>26006.31</c:v>
                </c:pt>
                <c:pt idx="110">
                  <c:v>26244.9</c:v>
                </c:pt>
                <c:pt idx="111">
                  <c:v>26483.49</c:v>
                </c:pt>
                <c:pt idx="112">
                  <c:v>26722.080000000002</c:v>
                </c:pt>
                <c:pt idx="113">
                  <c:v>26960.67</c:v>
                </c:pt>
                <c:pt idx="114">
                  <c:v>27199.26</c:v>
                </c:pt>
                <c:pt idx="115">
                  <c:v>27437.85</c:v>
                </c:pt>
                <c:pt idx="116">
                  <c:v>27676.44</c:v>
                </c:pt>
                <c:pt idx="117">
                  <c:v>27915.03</c:v>
                </c:pt>
                <c:pt idx="118">
                  <c:v>28153.62</c:v>
                </c:pt>
                <c:pt idx="119">
                  <c:v>28392.21</c:v>
                </c:pt>
                <c:pt idx="120">
                  <c:v>28630.799999999999</c:v>
                </c:pt>
                <c:pt idx="121">
                  <c:v>28869.39</c:v>
                </c:pt>
                <c:pt idx="122">
                  <c:v>29107.98</c:v>
                </c:pt>
                <c:pt idx="123">
                  <c:v>29346.57</c:v>
                </c:pt>
                <c:pt idx="124">
                  <c:v>29585.16</c:v>
                </c:pt>
                <c:pt idx="125">
                  <c:v>29823.75</c:v>
                </c:pt>
                <c:pt idx="126">
                  <c:v>30062.34</c:v>
                </c:pt>
                <c:pt idx="127">
                  <c:v>30300.93</c:v>
                </c:pt>
                <c:pt idx="128">
                  <c:v>30539.52</c:v>
                </c:pt>
                <c:pt idx="129">
                  <c:v>30778.11</c:v>
                </c:pt>
                <c:pt idx="130">
                  <c:v>31016.7</c:v>
                </c:pt>
                <c:pt idx="131">
                  <c:v>31255.29</c:v>
                </c:pt>
                <c:pt idx="132">
                  <c:v>31493.88</c:v>
                </c:pt>
                <c:pt idx="133">
                  <c:v>31732.47</c:v>
                </c:pt>
                <c:pt idx="134">
                  <c:v>31971.06</c:v>
                </c:pt>
                <c:pt idx="135">
                  <c:v>32209.65</c:v>
                </c:pt>
                <c:pt idx="136">
                  <c:v>32448.240000000002</c:v>
                </c:pt>
                <c:pt idx="137">
                  <c:v>32686.83</c:v>
                </c:pt>
                <c:pt idx="138">
                  <c:v>32925.42</c:v>
                </c:pt>
                <c:pt idx="139">
                  <c:v>33164.01</c:v>
                </c:pt>
                <c:pt idx="140">
                  <c:v>33402.6</c:v>
                </c:pt>
                <c:pt idx="141">
                  <c:v>33641.19</c:v>
                </c:pt>
                <c:pt idx="142">
                  <c:v>33879.78</c:v>
                </c:pt>
                <c:pt idx="143">
                  <c:v>34118.370000000003</c:v>
                </c:pt>
                <c:pt idx="144">
                  <c:v>34356.959999999999</c:v>
                </c:pt>
                <c:pt idx="145">
                  <c:v>34595.550000000003</c:v>
                </c:pt>
                <c:pt idx="146">
                  <c:v>34834.14</c:v>
                </c:pt>
                <c:pt idx="147">
                  <c:v>35072.730000000003</c:v>
                </c:pt>
                <c:pt idx="148">
                  <c:v>35311.32</c:v>
                </c:pt>
                <c:pt idx="149">
                  <c:v>35549.910000000003</c:v>
                </c:pt>
                <c:pt idx="150">
                  <c:v>35788.5</c:v>
                </c:pt>
                <c:pt idx="151">
                  <c:v>36027.089999999997</c:v>
                </c:pt>
                <c:pt idx="152">
                  <c:v>36265.68</c:v>
                </c:pt>
                <c:pt idx="153">
                  <c:v>36504.269999999997</c:v>
                </c:pt>
                <c:pt idx="154">
                  <c:v>36742.86</c:v>
                </c:pt>
                <c:pt idx="155">
                  <c:v>36981.449999999997</c:v>
                </c:pt>
                <c:pt idx="156">
                  <c:v>37220.04</c:v>
                </c:pt>
                <c:pt idx="157">
                  <c:v>37458.629999999997</c:v>
                </c:pt>
                <c:pt idx="158">
                  <c:v>37697.22</c:v>
                </c:pt>
                <c:pt idx="159">
                  <c:v>37935.81</c:v>
                </c:pt>
                <c:pt idx="160">
                  <c:v>38174.400000000001</c:v>
                </c:pt>
                <c:pt idx="161">
                  <c:v>38412.99</c:v>
                </c:pt>
                <c:pt idx="162">
                  <c:v>38651.58</c:v>
                </c:pt>
                <c:pt idx="163">
                  <c:v>38890.17</c:v>
                </c:pt>
                <c:pt idx="164">
                  <c:v>39128.76</c:v>
                </c:pt>
                <c:pt idx="165">
                  <c:v>39367.35</c:v>
                </c:pt>
                <c:pt idx="166">
                  <c:v>39605.94</c:v>
                </c:pt>
                <c:pt idx="167">
                  <c:v>39844.53</c:v>
                </c:pt>
                <c:pt idx="168">
                  <c:v>40083.120000000003</c:v>
                </c:pt>
                <c:pt idx="169">
                  <c:v>40321.71</c:v>
                </c:pt>
                <c:pt idx="170">
                  <c:v>40560.300000000003</c:v>
                </c:pt>
                <c:pt idx="171">
                  <c:v>40798.89</c:v>
                </c:pt>
                <c:pt idx="172">
                  <c:v>41037.480000000003</c:v>
                </c:pt>
                <c:pt idx="173">
                  <c:v>41276.07</c:v>
                </c:pt>
                <c:pt idx="174">
                  <c:v>41514.660000000003</c:v>
                </c:pt>
                <c:pt idx="175">
                  <c:v>41753.25</c:v>
                </c:pt>
                <c:pt idx="176">
                  <c:v>41991.839999999997</c:v>
                </c:pt>
                <c:pt idx="177">
                  <c:v>42230.43</c:v>
                </c:pt>
                <c:pt idx="178">
                  <c:v>42469.02</c:v>
                </c:pt>
                <c:pt idx="179">
                  <c:v>42707.61</c:v>
                </c:pt>
                <c:pt idx="180">
                  <c:v>42946.2</c:v>
                </c:pt>
                <c:pt idx="181">
                  <c:v>43184.79</c:v>
                </c:pt>
                <c:pt idx="182">
                  <c:v>43423.38</c:v>
                </c:pt>
                <c:pt idx="183">
                  <c:v>43661.97</c:v>
                </c:pt>
                <c:pt idx="184">
                  <c:v>43900.56</c:v>
                </c:pt>
                <c:pt idx="185">
                  <c:v>44139.15</c:v>
                </c:pt>
                <c:pt idx="186">
                  <c:v>44377.74</c:v>
                </c:pt>
                <c:pt idx="187">
                  <c:v>44616.33</c:v>
                </c:pt>
                <c:pt idx="188">
                  <c:v>44854.92</c:v>
                </c:pt>
                <c:pt idx="189">
                  <c:v>45093.51</c:v>
                </c:pt>
                <c:pt idx="190">
                  <c:v>45332.1</c:v>
                </c:pt>
                <c:pt idx="191">
                  <c:v>45570.69</c:v>
                </c:pt>
                <c:pt idx="192">
                  <c:v>45809.279999999999</c:v>
                </c:pt>
                <c:pt idx="193">
                  <c:v>46047.87</c:v>
                </c:pt>
                <c:pt idx="194">
                  <c:v>46286.46</c:v>
                </c:pt>
                <c:pt idx="195">
                  <c:v>46525.05</c:v>
                </c:pt>
                <c:pt idx="196">
                  <c:v>46763.64</c:v>
                </c:pt>
                <c:pt idx="197">
                  <c:v>47002.23</c:v>
                </c:pt>
                <c:pt idx="198">
                  <c:v>47240.82</c:v>
                </c:pt>
                <c:pt idx="199">
                  <c:v>47479.41</c:v>
                </c:pt>
                <c:pt idx="200">
                  <c:v>47718</c:v>
                </c:pt>
                <c:pt idx="201">
                  <c:v>47956.59</c:v>
                </c:pt>
                <c:pt idx="202">
                  <c:v>48195.18</c:v>
                </c:pt>
                <c:pt idx="203">
                  <c:v>48433.77</c:v>
                </c:pt>
                <c:pt idx="204">
                  <c:v>48672.36</c:v>
                </c:pt>
                <c:pt idx="205">
                  <c:v>48910.95</c:v>
                </c:pt>
                <c:pt idx="206">
                  <c:v>49149.54</c:v>
                </c:pt>
                <c:pt idx="207">
                  <c:v>49388.13</c:v>
                </c:pt>
                <c:pt idx="208">
                  <c:v>49626.720000000001</c:v>
                </c:pt>
                <c:pt idx="209">
                  <c:v>49865.31</c:v>
                </c:pt>
                <c:pt idx="210">
                  <c:v>50103.9</c:v>
                </c:pt>
                <c:pt idx="211">
                  <c:v>50342.49</c:v>
                </c:pt>
                <c:pt idx="212">
                  <c:v>50581.08</c:v>
                </c:pt>
                <c:pt idx="213">
                  <c:v>50819.67</c:v>
                </c:pt>
                <c:pt idx="214">
                  <c:v>51058.26</c:v>
                </c:pt>
                <c:pt idx="215">
                  <c:v>51296.85</c:v>
                </c:pt>
                <c:pt idx="216">
                  <c:v>51535.44</c:v>
                </c:pt>
                <c:pt idx="217">
                  <c:v>51774.03</c:v>
                </c:pt>
                <c:pt idx="218">
                  <c:v>52012.62</c:v>
                </c:pt>
                <c:pt idx="219">
                  <c:v>52251.21</c:v>
                </c:pt>
                <c:pt idx="220">
                  <c:v>52489.8</c:v>
                </c:pt>
                <c:pt idx="221">
                  <c:v>52728.39</c:v>
                </c:pt>
                <c:pt idx="222">
                  <c:v>52966.98</c:v>
                </c:pt>
                <c:pt idx="223">
                  <c:v>53205.57</c:v>
                </c:pt>
                <c:pt idx="224">
                  <c:v>53444.160000000003</c:v>
                </c:pt>
                <c:pt idx="225">
                  <c:v>53682.75</c:v>
                </c:pt>
                <c:pt idx="226">
                  <c:v>53921.34</c:v>
                </c:pt>
                <c:pt idx="227">
                  <c:v>54159.93</c:v>
                </c:pt>
                <c:pt idx="228">
                  <c:v>54398.52</c:v>
                </c:pt>
                <c:pt idx="229">
                  <c:v>54637.11</c:v>
                </c:pt>
                <c:pt idx="230">
                  <c:v>54875.7</c:v>
                </c:pt>
                <c:pt idx="231">
                  <c:v>55114.29</c:v>
                </c:pt>
                <c:pt idx="232">
                  <c:v>55352.88</c:v>
                </c:pt>
                <c:pt idx="233">
                  <c:v>55591.47</c:v>
                </c:pt>
                <c:pt idx="234">
                  <c:v>55830.06</c:v>
                </c:pt>
                <c:pt idx="235">
                  <c:v>56068.65</c:v>
                </c:pt>
                <c:pt idx="236">
                  <c:v>56307.24</c:v>
                </c:pt>
                <c:pt idx="237">
                  <c:v>56545.83</c:v>
                </c:pt>
                <c:pt idx="238">
                  <c:v>56784.42</c:v>
                </c:pt>
                <c:pt idx="239">
                  <c:v>57023.01</c:v>
                </c:pt>
                <c:pt idx="240">
                  <c:v>57261.599999999999</c:v>
                </c:pt>
                <c:pt idx="241">
                  <c:v>57500.19</c:v>
                </c:pt>
                <c:pt idx="242">
                  <c:v>57738.78</c:v>
                </c:pt>
                <c:pt idx="243">
                  <c:v>57977.37</c:v>
                </c:pt>
                <c:pt idx="244">
                  <c:v>58215.96</c:v>
                </c:pt>
                <c:pt idx="245">
                  <c:v>58454.55</c:v>
                </c:pt>
                <c:pt idx="246">
                  <c:v>58693.14</c:v>
                </c:pt>
                <c:pt idx="247">
                  <c:v>58931.73</c:v>
                </c:pt>
                <c:pt idx="248">
                  <c:v>59170.32</c:v>
                </c:pt>
                <c:pt idx="249">
                  <c:v>59408.91</c:v>
                </c:pt>
                <c:pt idx="250">
                  <c:v>59647.5</c:v>
                </c:pt>
                <c:pt idx="251">
                  <c:v>59886.09</c:v>
                </c:pt>
                <c:pt idx="252">
                  <c:v>60124.68</c:v>
                </c:pt>
                <c:pt idx="253">
                  <c:v>60363.27</c:v>
                </c:pt>
                <c:pt idx="254">
                  <c:v>60601.86</c:v>
                </c:pt>
                <c:pt idx="255">
                  <c:v>60840.45</c:v>
                </c:pt>
                <c:pt idx="256">
                  <c:v>61079.040000000001</c:v>
                </c:pt>
                <c:pt idx="257">
                  <c:v>61317.63</c:v>
                </c:pt>
                <c:pt idx="258">
                  <c:v>61556.22</c:v>
                </c:pt>
                <c:pt idx="259">
                  <c:v>61794.81</c:v>
                </c:pt>
                <c:pt idx="260">
                  <c:v>62033.4</c:v>
                </c:pt>
                <c:pt idx="261">
                  <c:v>62271.99</c:v>
                </c:pt>
                <c:pt idx="262">
                  <c:v>62510.58</c:v>
                </c:pt>
                <c:pt idx="263">
                  <c:v>62749.17</c:v>
                </c:pt>
                <c:pt idx="264">
                  <c:v>62987.76</c:v>
                </c:pt>
                <c:pt idx="265">
                  <c:v>63226.35</c:v>
                </c:pt>
                <c:pt idx="266">
                  <c:v>63464.94</c:v>
                </c:pt>
                <c:pt idx="267">
                  <c:v>63703.53</c:v>
                </c:pt>
                <c:pt idx="268">
                  <c:v>63942.12</c:v>
                </c:pt>
                <c:pt idx="269">
                  <c:v>64180.71</c:v>
                </c:pt>
                <c:pt idx="270">
                  <c:v>64419.3</c:v>
                </c:pt>
                <c:pt idx="271">
                  <c:v>64657.89</c:v>
                </c:pt>
                <c:pt idx="272">
                  <c:v>64896.480000000003</c:v>
                </c:pt>
                <c:pt idx="273">
                  <c:v>65135.07</c:v>
                </c:pt>
                <c:pt idx="274">
                  <c:v>65373.66</c:v>
                </c:pt>
                <c:pt idx="275">
                  <c:v>65612.25</c:v>
                </c:pt>
                <c:pt idx="276">
                  <c:v>65850.84</c:v>
                </c:pt>
                <c:pt idx="277">
                  <c:v>66089.429999999993</c:v>
                </c:pt>
                <c:pt idx="278">
                  <c:v>66328.02</c:v>
                </c:pt>
                <c:pt idx="279">
                  <c:v>66566.61</c:v>
                </c:pt>
                <c:pt idx="280">
                  <c:v>66805.2</c:v>
                </c:pt>
                <c:pt idx="281">
                  <c:v>67043.789999999994</c:v>
                </c:pt>
                <c:pt idx="282">
                  <c:v>67282.38</c:v>
                </c:pt>
                <c:pt idx="283">
                  <c:v>67520.97</c:v>
                </c:pt>
                <c:pt idx="284">
                  <c:v>67759.56</c:v>
                </c:pt>
                <c:pt idx="285">
                  <c:v>67998.149999999994</c:v>
                </c:pt>
                <c:pt idx="286">
                  <c:v>68236.740000000005</c:v>
                </c:pt>
                <c:pt idx="287">
                  <c:v>68475.33</c:v>
                </c:pt>
                <c:pt idx="288">
                  <c:v>68713.919999999998</c:v>
                </c:pt>
                <c:pt idx="289">
                  <c:v>68952.509999999995</c:v>
                </c:pt>
                <c:pt idx="290">
                  <c:v>69191.100000000006</c:v>
                </c:pt>
                <c:pt idx="291">
                  <c:v>69429.69</c:v>
                </c:pt>
                <c:pt idx="292">
                  <c:v>69668.28</c:v>
                </c:pt>
                <c:pt idx="293">
                  <c:v>69906.87</c:v>
                </c:pt>
                <c:pt idx="294">
                  <c:v>70145.460000000006</c:v>
                </c:pt>
                <c:pt idx="295">
                  <c:v>70384.05</c:v>
                </c:pt>
                <c:pt idx="296">
                  <c:v>70622.64</c:v>
                </c:pt>
                <c:pt idx="297">
                  <c:v>70861.23</c:v>
                </c:pt>
                <c:pt idx="298">
                  <c:v>71099.820000000007</c:v>
                </c:pt>
                <c:pt idx="299">
                  <c:v>71338.41</c:v>
                </c:pt>
                <c:pt idx="300">
                  <c:v>71577</c:v>
                </c:pt>
                <c:pt idx="301">
                  <c:v>71815.59</c:v>
                </c:pt>
                <c:pt idx="302">
                  <c:v>72054.179999999993</c:v>
                </c:pt>
                <c:pt idx="303">
                  <c:v>72292.77</c:v>
                </c:pt>
                <c:pt idx="304">
                  <c:v>72531.360000000001</c:v>
                </c:pt>
                <c:pt idx="305">
                  <c:v>72769.95</c:v>
                </c:pt>
                <c:pt idx="306">
                  <c:v>73008.539999999994</c:v>
                </c:pt>
                <c:pt idx="307">
                  <c:v>73247.13</c:v>
                </c:pt>
                <c:pt idx="308">
                  <c:v>73485.72</c:v>
                </c:pt>
                <c:pt idx="309">
                  <c:v>73724.31</c:v>
                </c:pt>
                <c:pt idx="310">
                  <c:v>73962.899999999994</c:v>
                </c:pt>
                <c:pt idx="311">
                  <c:v>74201.490000000005</c:v>
                </c:pt>
                <c:pt idx="312">
                  <c:v>74440.08</c:v>
                </c:pt>
                <c:pt idx="313">
                  <c:v>74678.67</c:v>
                </c:pt>
                <c:pt idx="314">
                  <c:v>74917.259999999995</c:v>
                </c:pt>
                <c:pt idx="315">
                  <c:v>75155.850000000006</c:v>
                </c:pt>
                <c:pt idx="316">
                  <c:v>75394.44</c:v>
                </c:pt>
                <c:pt idx="317">
                  <c:v>75633.03</c:v>
                </c:pt>
                <c:pt idx="318">
                  <c:v>75871.62</c:v>
                </c:pt>
                <c:pt idx="319">
                  <c:v>76110.210000000006</c:v>
                </c:pt>
                <c:pt idx="320">
                  <c:v>76348.800000000003</c:v>
                </c:pt>
                <c:pt idx="321">
                  <c:v>76587.39</c:v>
                </c:pt>
                <c:pt idx="322">
                  <c:v>76825.98</c:v>
                </c:pt>
                <c:pt idx="323">
                  <c:v>77064.570000000007</c:v>
                </c:pt>
                <c:pt idx="324">
                  <c:v>77303.16</c:v>
                </c:pt>
                <c:pt idx="325">
                  <c:v>77541.75</c:v>
                </c:pt>
                <c:pt idx="326">
                  <c:v>77780.34</c:v>
                </c:pt>
                <c:pt idx="327">
                  <c:v>78018.929999999993</c:v>
                </c:pt>
                <c:pt idx="328">
                  <c:v>78257.52</c:v>
                </c:pt>
                <c:pt idx="329">
                  <c:v>78496.11</c:v>
                </c:pt>
                <c:pt idx="330">
                  <c:v>78734.7</c:v>
                </c:pt>
                <c:pt idx="331">
                  <c:v>78973.289999999994</c:v>
                </c:pt>
                <c:pt idx="332">
                  <c:v>79211.88</c:v>
                </c:pt>
                <c:pt idx="333">
                  <c:v>79450.47</c:v>
                </c:pt>
                <c:pt idx="334">
                  <c:v>79689.06</c:v>
                </c:pt>
                <c:pt idx="335">
                  <c:v>79927.649999999994</c:v>
                </c:pt>
                <c:pt idx="336">
                  <c:v>80166.240000000005</c:v>
                </c:pt>
                <c:pt idx="337">
                  <c:v>80404.83</c:v>
                </c:pt>
                <c:pt idx="338">
                  <c:v>80643.42</c:v>
                </c:pt>
                <c:pt idx="339">
                  <c:v>80882.009999999995</c:v>
                </c:pt>
                <c:pt idx="340">
                  <c:v>81120.600000000006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354824"/>
        <c:axId val="475355216"/>
      </c:scatterChart>
      <c:valAx>
        <c:axId val="475354824"/>
        <c:scaling>
          <c:orientation val="minMax"/>
          <c:max val="2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Unitats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75355216"/>
        <c:crosses val="autoZero"/>
        <c:crossBetween val="midCat"/>
      </c:valAx>
      <c:valAx>
        <c:axId val="475355216"/>
        <c:scaling>
          <c:orientation val="minMax"/>
          <c:max val="6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M€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475354824"/>
        <c:crosses val="autoZero"/>
        <c:crossBetween val="midCat"/>
      </c:valAx>
      <c:spPr>
        <a:ln w="12700"/>
      </c:spPr>
    </c:plotArea>
    <c:legend>
      <c:legendPos val="r"/>
      <c:layout/>
      <c:overlay val="0"/>
    </c:legend>
    <c:plotVisOnly val="1"/>
    <c:dispBlanksAs val="gap"/>
    <c:showDLblsOverMax val="0"/>
  </c:chart>
  <c:spPr>
    <a:ln w="9525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Actualized  Accumulated Cash Flow 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'Skycruiser feasibility study'!$C$8:$W$8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 formatCode="0.00">
                  <c:v>15</c:v>
                </c:pt>
                <c:pt idx="16" formatCode="0.00">
                  <c:v>16</c:v>
                </c:pt>
                <c:pt idx="17" formatCode="0.00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'Skycruiser feasibility study'!$C$24:$W$24</c:f>
              <c:numCache>
                <c:formatCode>General</c:formatCode>
                <c:ptCount val="21"/>
                <c:pt idx="0">
                  <c:v>-3493330000</c:v>
                </c:pt>
                <c:pt idx="1">
                  <c:v>-3541669119.4968553</c:v>
                </c:pt>
                <c:pt idx="2">
                  <c:v>-3482919944.1987081</c:v>
                </c:pt>
                <c:pt idx="3">
                  <c:v>-3379872712.0072312</c:v>
                </c:pt>
                <c:pt idx="4">
                  <c:v>-3139694852.7584662</c:v>
                </c:pt>
                <c:pt idx="5">
                  <c:v>-2878203405.1729479</c:v>
                </c:pt>
                <c:pt idx="6">
                  <c:v>-2609543708.5282207</c:v>
                </c:pt>
                <c:pt idx="7">
                  <c:v>-2320960652.399744</c:v>
                </c:pt>
                <c:pt idx="8">
                  <c:v>-2037094392.4108086</c:v>
                </c:pt>
                <c:pt idx="9">
                  <c:v>-1760216334.3358572</c:v>
                </c:pt>
                <c:pt idx="10">
                  <c:v>-1491711484.077244</c:v>
                </c:pt>
                <c:pt idx="11">
                  <c:v>-1232413712.4469244</c:v>
                </c:pt>
                <c:pt idx="12" formatCode="_(* #,##0.00_);_(* \(#,##0.00\);_(* &quot;-&quot;??_);_(@_)">
                  <c:v>-982795938.96272469</c:v>
                </c:pt>
                <c:pt idx="13" formatCode="_(* #,##0.00_);_(* \(#,##0.00\);_(* &quot;-&quot;??_);_(@_)">
                  <c:v>-743086088.16354477</c:v>
                </c:pt>
                <c:pt idx="14" formatCode="_(* #,##0.00_);_(* \(#,##0.00\);_(* &quot;-&quot;??_);_(@_)">
                  <c:v>-513341726.2534095</c:v>
                </c:pt>
                <c:pt idx="15" formatCode="0.00">
                  <c:v>-293500151.55728745</c:v>
                </c:pt>
                <c:pt idx="16" formatCode="0.00">
                  <c:v>-83413130.923208117</c:v>
                </c:pt>
                <c:pt idx="17" formatCode="0.00">
                  <c:v>117128378.66053951</c:v>
                </c:pt>
                <c:pt idx="18">
                  <c:v>308376270.02472365</c:v>
                </c:pt>
                <c:pt idx="19">
                  <c:v>490612024.30838537</c:v>
                </c:pt>
                <c:pt idx="20">
                  <c:v>664136794.54154468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353256"/>
        <c:axId val="475355608"/>
      </c:scatterChart>
      <c:valAx>
        <c:axId val="475353256"/>
        <c:scaling>
          <c:orientation val="minMax"/>
          <c:max val="2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Anys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/>
        </c:spPr>
        <c:crossAx val="475355608"/>
        <c:crosses val="autoZero"/>
        <c:crossBetween val="midCat"/>
      </c:valAx>
      <c:valAx>
        <c:axId val="475355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Act.</a:t>
                </a:r>
                <a:r>
                  <a:rPr lang="es-ES" baseline="0"/>
                  <a:t> Cum-CF</a:t>
                </a:r>
                <a:endParaRPr lang="es-ES"/>
              </a:p>
              <a:p>
                <a:pPr>
                  <a:defRPr/>
                </a:pPr>
                <a:r>
                  <a:rPr lang="es-ES"/>
                  <a:t>Milions</a:t>
                </a:r>
                <a:r>
                  <a:rPr lang="es-ES" baseline="0"/>
                  <a:t> d'euros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475353256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33</xdr:row>
      <xdr:rowOff>23812</xdr:rowOff>
    </xdr:from>
    <xdr:to>
      <xdr:col>15</xdr:col>
      <xdr:colOff>285749</xdr:colOff>
      <xdr:row>51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32</xdr:row>
      <xdr:rowOff>109537</xdr:rowOff>
    </xdr:from>
    <xdr:to>
      <xdr:col>5</xdr:col>
      <xdr:colOff>704850</xdr:colOff>
      <xdr:row>45</xdr:row>
      <xdr:rowOff>80962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1"/>
  <sheetViews>
    <sheetView tabSelected="1" topLeftCell="A31" zoomScaleNormal="100" workbookViewId="0">
      <selection activeCell="B11" sqref="B11"/>
    </sheetView>
  </sheetViews>
  <sheetFormatPr baseColWidth="10" defaultRowHeight="15" x14ac:dyDescent="0.25"/>
  <cols>
    <col min="2" max="2" width="28.85546875" customWidth="1"/>
    <col min="3" max="10" width="10.7109375" customWidth="1"/>
    <col min="11" max="11" width="11.5703125" customWidth="1"/>
    <col min="12" max="12" width="17" customWidth="1"/>
    <col min="15" max="15" width="18.5703125" customWidth="1"/>
    <col min="16" max="16" width="21.7109375" customWidth="1"/>
    <col min="17" max="17" width="27.7109375" customWidth="1"/>
    <col min="18" max="18" width="28.28515625" style="18" customWidth="1"/>
    <col min="19" max="19" width="27.28515625" style="18" customWidth="1"/>
    <col min="20" max="20" width="19" style="18" customWidth="1"/>
    <col min="21" max="21" width="22.7109375" customWidth="1"/>
  </cols>
  <sheetData>
    <row r="1" spans="1:23" x14ac:dyDescent="0.25">
      <c r="B1" t="s">
        <v>10</v>
      </c>
      <c r="C1" s="1">
        <v>238590000</v>
      </c>
      <c r="H1" t="s">
        <v>9</v>
      </c>
      <c r="I1">
        <v>-7.3999999999999996E-2</v>
      </c>
    </row>
    <row r="2" spans="1:23" x14ac:dyDescent="0.25">
      <c r="B2" t="s">
        <v>11</v>
      </c>
      <c r="C2" s="1">
        <v>215810000</v>
      </c>
      <c r="E2">
        <f>POWER(D7,$I$1)</f>
        <v>0.90250072746243004</v>
      </c>
      <c r="F2">
        <f t="shared" ref="F2:W2" si="0">POWER(E7,$I$1)</f>
        <v>0.84993566659336406</v>
      </c>
      <c r="G2">
        <f t="shared" si="0"/>
        <v>0.82259587121173983</v>
      </c>
      <c r="H2">
        <f t="shared" si="0"/>
        <v>0.79553761981068005</v>
      </c>
      <c r="I2">
        <f t="shared" si="0"/>
        <v>0.77748680491513855</v>
      </c>
      <c r="J2">
        <f t="shared" si="0"/>
        <v>0.76400467110711967</v>
      </c>
      <c r="K2">
        <f t="shared" si="0"/>
        <v>0.75327910435821066</v>
      </c>
      <c r="L2">
        <f t="shared" si="0"/>
        <v>0.74439399626572211</v>
      </c>
      <c r="M2">
        <f t="shared" si="0"/>
        <v>0.73682273029735557</v>
      </c>
      <c r="N2">
        <f t="shared" si="0"/>
        <v>0.73023516862898818</v>
      </c>
      <c r="O2">
        <f t="shared" si="0"/>
        <v>0.72441093837614523</v>
      </c>
      <c r="P2">
        <f t="shared" si="0"/>
        <v>0.71919575378522971</v>
      </c>
      <c r="Q2">
        <f t="shared" si="0"/>
        <v>0.7144774705441701</v>
      </c>
      <c r="R2" s="26">
        <f t="shared" si="0"/>
        <v>0.71017206858930937</v>
      </c>
      <c r="S2" s="26">
        <f t="shared" si="0"/>
        <v>0.70621500579307184</v>
      </c>
      <c r="T2" s="25">
        <f t="shared" si="0"/>
        <v>0.70255565113774243</v>
      </c>
      <c r="U2">
        <f t="shared" si="0"/>
        <v>0.69915357013529911</v>
      </c>
      <c r="V2">
        <f t="shared" si="0"/>
        <v>0.69597596993697952</v>
      </c>
      <c r="W2">
        <f t="shared" si="0"/>
        <v>0.69299589574026388</v>
      </c>
    </row>
    <row r="3" spans="1:23" x14ac:dyDescent="0.25">
      <c r="B3" t="s">
        <v>33</v>
      </c>
      <c r="C3" s="1">
        <f>177280000/6</f>
        <v>29546666.666666668</v>
      </c>
    </row>
    <row r="4" spans="1:23" x14ac:dyDescent="0.25">
      <c r="B4" t="s">
        <v>12</v>
      </c>
      <c r="C4">
        <v>0.02</v>
      </c>
    </row>
    <row r="5" spans="1:23" x14ac:dyDescent="0.25">
      <c r="B5" t="s">
        <v>13</v>
      </c>
      <c r="C5">
        <v>1.4999999999999999E-2</v>
      </c>
    </row>
    <row r="6" spans="1:23" x14ac:dyDescent="0.25">
      <c r="B6" t="s">
        <v>31</v>
      </c>
      <c r="C6">
        <v>0.03</v>
      </c>
    </row>
    <row r="7" spans="1:23" x14ac:dyDescent="0.25">
      <c r="B7" t="s">
        <v>21</v>
      </c>
      <c r="C7">
        <f>C11</f>
        <v>0</v>
      </c>
      <c r="D7">
        <f>D11+C11</f>
        <v>4</v>
      </c>
      <c r="E7">
        <f>E11+D7</f>
        <v>9</v>
      </c>
      <c r="F7">
        <f>F11+E7</f>
        <v>14</v>
      </c>
      <c r="G7">
        <f t="shared" ref="G7:W7" si="1">G11+F7</f>
        <v>22</v>
      </c>
      <c r="H7">
        <f t="shared" si="1"/>
        <v>30</v>
      </c>
      <c r="I7">
        <f t="shared" si="1"/>
        <v>38</v>
      </c>
      <c r="J7">
        <f t="shared" si="1"/>
        <v>46</v>
      </c>
      <c r="K7">
        <f t="shared" si="1"/>
        <v>54</v>
      </c>
      <c r="L7">
        <f t="shared" si="1"/>
        <v>62</v>
      </c>
      <c r="M7">
        <f t="shared" si="1"/>
        <v>70</v>
      </c>
      <c r="N7">
        <f t="shared" si="1"/>
        <v>78</v>
      </c>
      <c r="O7">
        <f t="shared" si="1"/>
        <v>86</v>
      </c>
      <c r="P7">
        <f t="shared" si="1"/>
        <v>94</v>
      </c>
      <c r="Q7">
        <f t="shared" si="1"/>
        <v>102</v>
      </c>
      <c r="R7" s="18">
        <f t="shared" si="1"/>
        <v>110</v>
      </c>
      <c r="S7" s="18">
        <f t="shared" si="1"/>
        <v>118</v>
      </c>
      <c r="T7" s="18">
        <f t="shared" si="1"/>
        <v>126</v>
      </c>
      <c r="U7">
        <f t="shared" si="1"/>
        <v>134</v>
      </c>
      <c r="V7">
        <f t="shared" si="1"/>
        <v>142</v>
      </c>
      <c r="W7">
        <f t="shared" si="1"/>
        <v>150</v>
      </c>
    </row>
    <row r="8" spans="1:23" x14ac:dyDescent="0.25">
      <c r="C8">
        <v>0</v>
      </c>
      <c r="D8">
        <v>1</v>
      </c>
      <c r="E8">
        <v>2</v>
      </c>
      <c r="F8">
        <v>3</v>
      </c>
      <c r="G8">
        <v>4</v>
      </c>
      <c r="H8">
        <v>5</v>
      </c>
      <c r="I8">
        <v>6</v>
      </c>
      <c r="J8">
        <v>7</v>
      </c>
      <c r="K8">
        <v>8</v>
      </c>
      <c r="L8">
        <v>9</v>
      </c>
      <c r="M8">
        <v>10</v>
      </c>
      <c r="N8">
        <v>11</v>
      </c>
      <c r="O8">
        <v>12</v>
      </c>
      <c r="P8">
        <v>13</v>
      </c>
      <c r="Q8">
        <v>14</v>
      </c>
      <c r="R8" s="18">
        <v>15</v>
      </c>
      <c r="S8" s="18">
        <v>16</v>
      </c>
      <c r="T8" s="18">
        <v>17</v>
      </c>
      <c r="U8">
        <v>18</v>
      </c>
      <c r="V8">
        <v>19</v>
      </c>
      <c r="W8">
        <v>20</v>
      </c>
    </row>
    <row r="9" spans="1:23" ht="16.5" x14ac:dyDescent="0.25">
      <c r="A9" t="s">
        <v>20</v>
      </c>
      <c r="C9" s="1">
        <f>-3493330000</f>
        <v>-3493330000</v>
      </c>
      <c r="Q9" s="9"/>
      <c r="R9" s="19"/>
      <c r="S9" s="19"/>
      <c r="T9" s="19"/>
      <c r="U9" s="10"/>
    </row>
    <row r="10" spans="1:23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U10" s="2"/>
      <c r="V10" s="2"/>
      <c r="W10" s="2"/>
    </row>
    <row r="11" spans="1:23" x14ac:dyDescent="0.25">
      <c r="B11" t="s">
        <v>15</v>
      </c>
      <c r="C11">
        <f>100000*C10</f>
        <v>0</v>
      </c>
      <c r="D11">
        <v>4</v>
      </c>
      <c r="E11">
        <v>5</v>
      </c>
      <c r="F11">
        <v>5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O11">
        <v>8</v>
      </c>
      <c r="P11">
        <v>8</v>
      </c>
      <c r="Q11">
        <v>8</v>
      </c>
      <c r="R11" s="18">
        <v>8</v>
      </c>
      <c r="S11" s="18">
        <v>8</v>
      </c>
      <c r="T11" s="18">
        <v>8</v>
      </c>
      <c r="U11">
        <v>8</v>
      </c>
      <c r="V11">
        <v>8</v>
      </c>
      <c r="W11">
        <v>8</v>
      </c>
    </row>
    <row r="12" spans="1:23" x14ac:dyDescent="0.25">
      <c r="A12" t="s">
        <v>19</v>
      </c>
      <c r="B12" t="s">
        <v>0</v>
      </c>
      <c r="C12">
        <f t="shared" ref="C12:W12" si="2">C11*price</f>
        <v>0</v>
      </c>
      <c r="D12">
        <f t="shared" si="2"/>
        <v>954360000</v>
      </c>
      <c r="E12">
        <f t="shared" si="2"/>
        <v>1192950000</v>
      </c>
      <c r="F12">
        <f t="shared" si="2"/>
        <v>1192950000</v>
      </c>
      <c r="G12">
        <f t="shared" si="2"/>
        <v>1908720000</v>
      </c>
      <c r="H12">
        <f t="shared" si="2"/>
        <v>1908720000</v>
      </c>
      <c r="I12">
        <f t="shared" si="2"/>
        <v>1908720000</v>
      </c>
      <c r="J12">
        <f t="shared" si="2"/>
        <v>1908720000</v>
      </c>
      <c r="K12">
        <f t="shared" si="2"/>
        <v>1908720000</v>
      </c>
      <c r="L12">
        <f t="shared" si="2"/>
        <v>1908720000</v>
      </c>
      <c r="M12">
        <f t="shared" si="2"/>
        <v>1908720000</v>
      </c>
      <c r="N12">
        <f t="shared" si="2"/>
        <v>1908720000</v>
      </c>
      <c r="O12">
        <f t="shared" si="2"/>
        <v>1908720000</v>
      </c>
      <c r="P12">
        <f t="shared" si="2"/>
        <v>1908720000</v>
      </c>
      <c r="Q12">
        <f t="shared" si="2"/>
        <v>1908720000</v>
      </c>
      <c r="R12" s="18">
        <f t="shared" si="2"/>
        <v>1908720000</v>
      </c>
      <c r="S12" s="18">
        <f t="shared" si="2"/>
        <v>1908720000</v>
      </c>
      <c r="T12" s="18">
        <f t="shared" si="2"/>
        <v>1908720000</v>
      </c>
      <c r="U12">
        <f t="shared" si="2"/>
        <v>1908720000</v>
      </c>
      <c r="V12">
        <f t="shared" si="2"/>
        <v>1908720000</v>
      </c>
      <c r="W12">
        <f t="shared" si="2"/>
        <v>1908720000</v>
      </c>
    </row>
    <row r="13" spans="1:23" x14ac:dyDescent="0.25">
      <c r="A13" s="17" t="s">
        <v>18</v>
      </c>
      <c r="B13" t="s">
        <v>11</v>
      </c>
      <c r="C13">
        <f t="shared" ref="C13" si="3">C11*raw</f>
        <v>0</v>
      </c>
      <c r="D13">
        <f>D11*raw</f>
        <v>863240000</v>
      </c>
      <c r="E13">
        <f t="shared" ref="E13:W13" si="4">E11*raw*E2</f>
        <v>973843409.96833515</v>
      </c>
      <c r="F13">
        <f t="shared" si="4"/>
        <v>917123081.03756952</v>
      </c>
      <c r="G13">
        <f t="shared" si="4"/>
        <v>1420195319.7296445</v>
      </c>
      <c r="H13">
        <f t="shared" si="4"/>
        <v>1373479789.8507428</v>
      </c>
      <c r="I13">
        <f t="shared" si="4"/>
        <v>1342315418.9498885</v>
      </c>
      <c r="J13">
        <f t="shared" si="4"/>
        <v>1319038784.57302</v>
      </c>
      <c r="K13">
        <f t="shared" si="4"/>
        <v>1300521308.0923636</v>
      </c>
      <c r="L13">
        <f t="shared" si="4"/>
        <v>1285181346.6728439</v>
      </c>
      <c r="M13">
        <f t="shared" si="4"/>
        <v>1272109707.4037786</v>
      </c>
      <c r="N13">
        <f t="shared" si="4"/>
        <v>1260736413.9345756</v>
      </c>
      <c r="O13">
        <f t="shared" si="4"/>
        <v>1250680996.8876472</v>
      </c>
      <c r="P13">
        <f t="shared" si="4"/>
        <v>1241677084.9951234</v>
      </c>
      <c r="Q13">
        <f t="shared" si="4"/>
        <v>1233531063.3450987</v>
      </c>
      <c r="R13" s="18">
        <f t="shared" si="4"/>
        <v>1226097872.9780707</v>
      </c>
      <c r="S13" s="18">
        <f t="shared" si="4"/>
        <v>1219266083.2016227</v>
      </c>
      <c r="T13" s="18">
        <f t="shared" si="4"/>
        <v>1212948280.5762897</v>
      </c>
      <c r="U13">
        <f t="shared" si="4"/>
        <v>1207074655.7671912</v>
      </c>
      <c r="V13">
        <f t="shared" si="4"/>
        <v>1201588592.5767963</v>
      </c>
      <c r="W13">
        <f t="shared" si="4"/>
        <v>1196443554.0776508</v>
      </c>
    </row>
    <row r="14" spans="1:23" x14ac:dyDescent="0.25">
      <c r="A14" s="17"/>
      <c r="B14" t="s">
        <v>16</v>
      </c>
      <c r="C14" s="1">
        <v>0</v>
      </c>
      <c r="D14" s="1">
        <f>$C$3</f>
        <v>29546666.666666668</v>
      </c>
      <c r="E14" s="1">
        <f t="shared" ref="E14:I14" si="5">$C$3</f>
        <v>29546666.666666668</v>
      </c>
      <c r="F14" s="1">
        <f t="shared" si="5"/>
        <v>29546666.666666668</v>
      </c>
      <c r="G14" s="1">
        <f t="shared" si="5"/>
        <v>29546666.666666668</v>
      </c>
      <c r="H14" s="1">
        <f t="shared" si="5"/>
        <v>29546666.666666668</v>
      </c>
      <c r="I14" s="1">
        <f t="shared" si="5"/>
        <v>29546666.666666668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8">
        <v>0</v>
      </c>
      <c r="S14" s="18">
        <v>0</v>
      </c>
      <c r="T14" s="18">
        <v>0</v>
      </c>
      <c r="U14" s="1">
        <v>0</v>
      </c>
      <c r="V14" s="1">
        <v>0</v>
      </c>
      <c r="W14" s="1">
        <v>0</v>
      </c>
    </row>
    <row r="15" spans="1:23" x14ac:dyDescent="0.25">
      <c r="A15" s="17"/>
      <c r="B15" t="s">
        <v>17</v>
      </c>
      <c r="C15" s="1">
        <v>0</v>
      </c>
      <c r="D15" s="1">
        <f>-$C$4*$C$9</f>
        <v>69866600</v>
      </c>
      <c r="E15" s="1">
        <f t="shared" ref="E15:W15" si="6">-$C$4*$C$9</f>
        <v>69866600</v>
      </c>
      <c r="F15" s="1">
        <f t="shared" si="6"/>
        <v>69866600</v>
      </c>
      <c r="G15" s="1">
        <f t="shared" si="6"/>
        <v>69866600</v>
      </c>
      <c r="H15" s="1">
        <f t="shared" si="6"/>
        <v>69866600</v>
      </c>
      <c r="I15" s="1">
        <f t="shared" si="6"/>
        <v>69866600</v>
      </c>
      <c r="J15" s="1">
        <f t="shared" si="6"/>
        <v>69866600</v>
      </c>
      <c r="K15" s="1">
        <f t="shared" si="6"/>
        <v>69866600</v>
      </c>
      <c r="L15" s="1">
        <f t="shared" si="6"/>
        <v>69866600</v>
      </c>
      <c r="M15" s="1">
        <f t="shared" si="6"/>
        <v>69866600</v>
      </c>
      <c r="N15" s="1">
        <f t="shared" si="6"/>
        <v>69866600</v>
      </c>
      <c r="O15" s="1">
        <f t="shared" si="6"/>
        <v>69866600</v>
      </c>
      <c r="P15" s="1">
        <f t="shared" si="6"/>
        <v>69866600</v>
      </c>
      <c r="Q15" s="1">
        <f t="shared" si="6"/>
        <v>69866600</v>
      </c>
      <c r="R15" s="18">
        <f t="shared" si="6"/>
        <v>69866600</v>
      </c>
      <c r="S15" s="18">
        <f t="shared" si="6"/>
        <v>69866600</v>
      </c>
      <c r="T15" s="18">
        <f t="shared" si="6"/>
        <v>69866600</v>
      </c>
      <c r="U15" s="1">
        <f t="shared" si="6"/>
        <v>69866600</v>
      </c>
      <c r="V15" s="1">
        <f t="shared" si="6"/>
        <v>69866600</v>
      </c>
      <c r="W15" s="1">
        <f t="shared" si="6"/>
        <v>69866600</v>
      </c>
    </row>
    <row r="16" spans="1:23" x14ac:dyDescent="0.25">
      <c r="A16" s="17"/>
      <c r="B16" t="s">
        <v>1</v>
      </c>
      <c r="C16">
        <v>0</v>
      </c>
      <c r="D16">
        <f t="shared" ref="D16:W16" si="7">$C$5*D12</f>
        <v>14315400</v>
      </c>
      <c r="E16">
        <f t="shared" si="7"/>
        <v>17894250</v>
      </c>
      <c r="F16">
        <f t="shared" si="7"/>
        <v>17894250</v>
      </c>
      <c r="G16">
        <f t="shared" si="7"/>
        <v>28630800</v>
      </c>
      <c r="H16">
        <f t="shared" si="7"/>
        <v>28630800</v>
      </c>
      <c r="I16">
        <f t="shared" si="7"/>
        <v>28630800</v>
      </c>
      <c r="J16">
        <f t="shared" si="7"/>
        <v>28630800</v>
      </c>
      <c r="K16">
        <f t="shared" si="7"/>
        <v>28630800</v>
      </c>
      <c r="L16">
        <f t="shared" si="7"/>
        <v>28630800</v>
      </c>
      <c r="M16">
        <f t="shared" si="7"/>
        <v>28630800</v>
      </c>
      <c r="N16">
        <f t="shared" si="7"/>
        <v>28630800</v>
      </c>
      <c r="O16">
        <f t="shared" si="7"/>
        <v>28630800</v>
      </c>
      <c r="P16">
        <f t="shared" si="7"/>
        <v>28630800</v>
      </c>
      <c r="Q16">
        <f t="shared" si="7"/>
        <v>28630800</v>
      </c>
      <c r="R16" s="18">
        <f t="shared" si="7"/>
        <v>28630800</v>
      </c>
      <c r="S16" s="18">
        <f t="shared" si="7"/>
        <v>28630800</v>
      </c>
      <c r="T16" s="18">
        <f t="shared" si="7"/>
        <v>28630800</v>
      </c>
      <c r="U16">
        <f t="shared" si="7"/>
        <v>28630800</v>
      </c>
      <c r="V16">
        <f t="shared" si="7"/>
        <v>28630800</v>
      </c>
      <c r="W16">
        <f t="shared" si="7"/>
        <v>28630800</v>
      </c>
    </row>
    <row r="17" spans="1:23" x14ac:dyDescent="0.25">
      <c r="A17" s="17"/>
      <c r="B17" t="s">
        <v>14</v>
      </c>
      <c r="C17">
        <v>0</v>
      </c>
      <c r="D17">
        <f>$C$6*D12</f>
        <v>28630800</v>
      </c>
      <c r="E17">
        <f t="shared" ref="E17:W17" si="8">$C$6*E12</f>
        <v>35788500</v>
      </c>
      <c r="F17">
        <f t="shared" si="8"/>
        <v>35788500</v>
      </c>
      <c r="G17">
        <f t="shared" si="8"/>
        <v>57261600</v>
      </c>
      <c r="H17">
        <f t="shared" si="8"/>
        <v>57261600</v>
      </c>
      <c r="I17">
        <f t="shared" si="8"/>
        <v>57261600</v>
      </c>
      <c r="J17">
        <f t="shared" si="8"/>
        <v>57261600</v>
      </c>
      <c r="K17">
        <f t="shared" si="8"/>
        <v>57261600</v>
      </c>
      <c r="L17">
        <f t="shared" si="8"/>
        <v>57261600</v>
      </c>
      <c r="M17">
        <f t="shared" si="8"/>
        <v>57261600</v>
      </c>
      <c r="N17">
        <f t="shared" si="8"/>
        <v>57261600</v>
      </c>
      <c r="O17">
        <f t="shared" si="8"/>
        <v>57261600</v>
      </c>
      <c r="P17">
        <f t="shared" si="8"/>
        <v>57261600</v>
      </c>
      <c r="Q17">
        <f t="shared" si="8"/>
        <v>57261600</v>
      </c>
      <c r="R17" s="18">
        <f t="shared" si="8"/>
        <v>57261600</v>
      </c>
      <c r="S17" s="18">
        <f t="shared" si="8"/>
        <v>57261600</v>
      </c>
      <c r="T17" s="18">
        <f t="shared" si="8"/>
        <v>57261600</v>
      </c>
      <c r="U17">
        <f t="shared" si="8"/>
        <v>57261600</v>
      </c>
      <c r="V17">
        <f t="shared" si="8"/>
        <v>57261600</v>
      </c>
      <c r="W17">
        <f t="shared" si="8"/>
        <v>57261600</v>
      </c>
    </row>
    <row r="18" spans="1:23" ht="16.5" x14ac:dyDescent="0.25">
      <c r="A18" s="17"/>
      <c r="Q18" s="9"/>
      <c r="R18" s="19"/>
      <c r="S18" s="19"/>
      <c r="T18" s="19"/>
      <c r="U18" s="10"/>
    </row>
    <row r="19" spans="1:23" x14ac:dyDescent="0.25">
      <c r="A19" s="17"/>
      <c r="B19" t="s">
        <v>2</v>
      </c>
      <c r="C19">
        <f t="shared" ref="C19:W19" si="9">SUM(C13:C17)</f>
        <v>0</v>
      </c>
      <c r="D19">
        <f t="shared" si="9"/>
        <v>1005599466.6666666</v>
      </c>
      <c r="E19">
        <f t="shared" si="9"/>
        <v>1126939426.6350017</v>
      </c>
      <c r="F19">
        <f t="shared" si="9"/>
        <v>1070219097.7042361</v>
      </c>
      <c r="G19">
        <f t="shared" si="9"/>
        <v>1605500986.3963113</v>
      </c>
      <c r="H19">
        <f t="shared" si="9"/>
        <v>1558785456.5174096</v>
      </c>
      <c r="I19">
        <f t="shared" si="9"/>
        <v>1527621085.6165552</v>
      </c>
      <c r="J19">
        <f t="shared" si="9"/>
        <v>1474797784.57302</v>
      </c>
      <c r="K19">
        <f t="shared" si="9"/>
        <v>1456280308.0923636</v>
      </c>
      <c r="L19">
        <f t="shared" si="9"/>
        <v>1440940346.6728439</v>
      </c>
      <c r="M19">
        <f t="shared" si="9"/>
        <v>1427868707.4037786</v>
      </c>
      <c r="N19">
        <f t="shared" si="9"/>
        <v>1416495413.9345756</v>
      </c>
      <c r="O19">
        <f t="shared" si="9"/>
        <v>1406439996.8876472</v>
      </c>
      <c r="P19">
        <f t="shared" si="9"/>
        <v>1397436084.9951234</v>
      </c>
      <c r="Q19">
        <f t="shared" si="9"/>
        <v>1389290063.3450987</v>
      </c>
      <c r="R19" s="18">
        <f t="shared" si="9"/>
        <v>1381856872.9780707</v>
      </c>
      <c r="S19" s="18">
        <f t="shared" si="9"/>
        <v>1375025083.2016227</v>
      </c>
      <c r="T19" s="18">
        <f t="shared" si="9"/>
        <v>1368707280.5762897</v>
      </c>
      <c r="U19">
        <f t="shared" si="9"/>
        <v>1362833655.7671912</v>
      </c>
      <c r="V19">
        <f t="shared" si="9"/>
        <v>1357347592.5767963</v>
      </c>
      <c r="W19">
        <f t="shared" si="9"/>
        <v>1352202554.0776508</v>
      </c>
    </row>
    <row r="20" spans="1:23" ht="16.5" x14ac:dyDescent="0.25">
      <c r="Q20" s="9"/>
      <c r="R20" s="19"/>
      <c r="S20" s="19"/>
      <c r="T20" s="19"/>
      <c r="U20" s="10"/>
    </row>
    <row r="21" spans="1:23" x14ac:dyDescent="0.25">
      <c r="A21" t="s">
        <v>3</v>
      </c>
      <c r="C21" s="1">
        <f>C9</f>
        <v>-3493330000</v>
      </c>
      <c r="D21">
        <f t="shared" ref="D21:W21" si="10">D12-D19</f>
        <v>-51239466.666666627</v>
      </c>
      <c r="E21">
        <f t="shared" si="10"/>
        <v>66010573.364998341</v>
      </c>
      <c r="F21">
        <f t="shared" si="10"/>
        <v>122730902.29576385</v>
      </c>
      <c r="G21">
        <f t="shared" si="10"/>
        <v>303219013.60368872</v>
      </c>
      <c r="H21">
        <f t="shared" si="10"/>
        <v>349934543.48259044</v>
      </c>
      <c r="I21">
        <f t="shared" si="10"/>
        <v>381098914.38344479</v>
      </c>
      <c r="J21">
        <f t="shared" si="10"/>
        <v>433922215.42698002</v>
      </c>
      <c r="K21">
        <f t="shared" si="10"/>
        <v>452439691.9076364</v>
      </c>
      <c r="L21">
        <f t="shared" si="10"/>
        <v>467779653.32715607</v>
      </c>
      <c r="M21">
        <f t="shared" si="10"/>
        <v>480851292.59622145</v>
      </c>
      <c r="N21">
        <f t="shared" si="10"/>
        <v>492224586.06542444</v>
      </c>
      <c r="O21" s="12">
        <f t="shared" si="10"/>
        <v>502280003.11235285</v>
      </c>
      <c r="P21" s="12">
        <f t="shared" si="10"/>
        <v>511283915.00487661</v>
      </c>
      <c r="Q21" s="12">
        <f t="shared" si="10"/>
        <v>519429936.65490127</v>
      </c>
      <c r="R21" s="20">
        <f t="shared" si="10"/>
        <v>526863127.02192926</v>
      </c>
      <c r="S21" s="18">
        <f t="shared" si="10"/>
        <v>533694916.79837728</v>
      </c>
      <c r="T21" s="18">
        <f t="shared" si="10"/>
        <v>540012719.42371035</v>
      </c>
      <c r="U21">
        <f t="shared" si="10"/>
        <v>545886344.23280883</v>
      </c>
      <c r="V21">
        <f t="shared" si="10"/>
        <v>551372407.42320371</v>
      </c>
      <c r="W21">
        <f t="shared" si="10"/>
        <v>556517445.92234921</v>
      </c>
    </row>
    <row r="22" spans="1:23" x14ac:dyDescent="0.25">
      <c r="A22" t="s">
        <v>4</v>
      </c>
      <c r="C22" s="1">
        <f>C21</f>
        <v>-3493330000</v>
      </c>
      <c r="D22" s="1">
        <f>C22+D21</f>
        <v>-3544569466.6666665</v>
      </c>
      <c r="E22" s="1">
        <f t="shared" ref="E22:J22" si="11">D22+E21</f>
        <v>-3478558893.3016682</v>
      </c>
      <c r="F22" s="15">
        <f t="shared" si="11"/>
        <v>-3355827991.0059042</v>
      </c>
      <c r="G22" s="15">
        <f t="shared" si="11"/>
        <v>-3052608977.4022155</v>
      </c>
      <c r="H22" s="8">
        <f t="shared" si="11"/>
        <v>-2702674433.9196253</v>
      </c>
      <c r="I22" s="8">
        <f t="shared" si="11"/>
        <v>-2321575519.5361805</v>
      </c>
      <c r="J22" s="8">
        <f t="shared" si="11"/>
        <v>-1887653304.1092005</v>
      </c>
      <c r="K22" s="1">
        <f t="shared" ref="K22" si="12">J22+K21</f>
        <v>-1435213612.2015641</v>
      </c>
      <c r="L22" s="8">
        <f t="shared" ref="L22" si="13">K22+L21</f>
        <v>-967433958.87440801</v>
      </c>
      <c r="M22" s="8">
        <f t="shared" ref="M22" si="14">L22+M21</f>
        <v>-486582666.27818656</v>
      </c>
      <c r="N22" s="1">
        <f t="shared" ref="N22" si="15">M22+N21</f>
        <v>5641919.7872378826</v>
      </c>
      <c r="O22" s="12">
        <f t="shared" ref="O22" si="16">N22+O21</f>
        <v>507921922.89959073</v>
      </c>
      <c r="P22" s="13">
        <f t="shared" ref="P22" si="17">O22+P21</f>
        <v>1019205837.9044673</v>
      </c>
      <c r="Q22" s="13">
        <f t="shared" ref="Q22" si="18">P22+Q21</f>
        <v>1538635774.5593686</v>
      </c>
      <c r="R22" s="20">
        <f t="shared" ref="R22" si="19">Q22+R21</f>
        <v>2065498901.5812979</v>
      </c>
      <c r="S22" s="18">
        <f t="shared" ref="S22" si="20">R22+S21</f>
        <v>2599193818.3796749</v>
      </c>
      <c r="T22" s="24">
        <f t="shared" ref="T22" si="21">S22+T21</f>
        <v>3139206537.8033853</v>
      </c>
      <c r="U22" s="8">
        <f t="shared" ref="U22" si="22">T22+U21</f>
        <v>3685092882.0361938</v>
      </c>
      <c r="V22" s="8">
        <f t="shared" ref="V22" si="23">U22+V21</f>
        <v>4236465289.4593973</v>
      </c>
      <c r="W22" s="8">
        <f t="shared" ref="W22" si="24">V22+W21</f>
        <v>4792982735.3817463</v>
      </c>
    </row>
    <row r="23" spans="1:23" x14ac:dyDescent="0.25">
      <c r="A23" t="s">
        <v>5</v>
      </c>
      <c r="B23">
        <v>0.06</v>
      </c>
      <c r="C23">
        <f t="shared" ref="C23:O23" si="25">C21/(1+$B$23)^C8</f>
        <v>-3493330000</v>
      </c>
      <c r="D23">
        <f t="shared" si="25"/>
        <v>-48339119.496855304</v>
      </c>
      <c r="E23">
        <f t="shared" si="25"/>
        <v>58749175.298147321</v>
      </c>
      <c r="F23" s="16">
        <f t="shared" si="25"/>
        <v>103047232.1914767</v>
      </c>
      <c r="G23" s="16">
        <f t="shared" si="25"/>
        <v>240177859.24876493</v>
      </c>
      <c r="H23" s="7">
        <f t="shared" si="25"/>
        <v>261491447.58551827</v>
      </c>
      <c r="I23" s="7">
        <f t="shared" si="25"/>
        <v>268659696.64472717</v>
      </c>
      <c r="J23" s="7">
        <f t="shared" si="25"/>
        <v>288583056.1284768</v>
      </c>
      <c r="K23">
        <f t="shared" si="25"/>
        <v>283866259.98893553</v>
      </c>
      <c r="L23">
        <f t="shared" si="25"/>
        <v>276878058.07495141</v>
      </c>
      <c r="M23">
        <f t="shared" si="25"/>
        <v>268504850.25861317</v>
      </c>
      <c r="N23">
        <f t="shared" si="25"/>
        <v>259297771.63031968</v>
      </c>
      <c r="O23" s="12">
        <f t="shared" si="25"/>
        <v>249617773.48419982</v>
      </c>
      <c r="P23" s="12">
        <f t="shared" ref="P23:W23" si="26">P21/(1+$B$23)^P8</f>
        <v>239709850.79917991</v>
      </c>
      <c r="Q23" s="12">
        <f t="shared" si="26"/>
        <v>229744361.91013524</v>
      </c>
      <c r="R23" s="20">
        <f t="shared" si="26"/>
        <v>219841574.69612202</v>
      </c>
      <c r="S23" s="18">
        <f t="shared" si="26"/>
        <v>210087020.63407934</v>
      </c>
      <c r="T23" s="18">
        <f t="shared" si="26"/>
        <v>200541509.58374763</v>
      </c>
      <c r="U23">
        <f t="shared" si="26"/>
        <v>191247891.36418411</v>
      </c>
      <c r="V23">
        <f t="shared" si="26"/>
        <v>182235754.28366169</v>
      </c>
      <c r="W23">
        <f t="shared" si="26"/>
        <v>173524770.23315927</v>
      </c>
    </row>
    <row r="24" spans="1:23" x14ac:dyDescent="0.25">
      <c r="A24" t="s">
        <v>6</v>
      </c>
      <c r="C24">
        <f>C23</f>
        <v>-3493330000</v>
      </c>
      <c r="D24">
        <f>D23+C24</f>
        <v>-3541669119.4968553</v>
      </c>
      <c r="E24">
        <f t="shared" ref="E24:J24" si="27">E23+D24</f>
        <v>-3482919944.1987081</v>
      </c>
      <c r="F24" s="16">
        <f t="shared" si="27"/>
        <v>-3379872712.0072312</v>
      </c>
      <c r="G24" s="16">
        <f t="shared" si="27"/>
        <v>-3139694852.7584662</v>
      </c>
      <c r="H24" s="7">
        <f t="shared" si="27"/>
        <v>-2878203405.1729479</v>
      </c>
      <c r="I24" s="7">
        <f t="shared" si="27"/>
        <v>-2609543708.5282207</v>
      </c>
      <c r="J24" s="7">
        <f t="shared" si="27"/>
        <v>-2320960652.399744</v>
      </c>
      <c r="K24">
        <f t="shared" ref="K24" si="28">K23+J24</f>
        <v>-2037094392.4108086</v>
      </c>
      <c r="L24">
        <f t="shared" ref="L24" si="29">L23+K24</f>
        <v>-1760216334.3358572</v>
      </c>
      <c r="M24" s="7">
        <f t="shared" ref="M24" si="30">M23+L24</f>
        <v>-1491711484.077244</v>
      </c>
      <c r="N24" s="7">
        <f t="shared" ref="N24" si="31">N23+M24</f>
        <v>-1232413712.4469244</v>
      </c>
      <c r="O24" s="12">
        <f t="shared" ref="O24" si="32">O23+N24</f>
        <v>-982795938.96272469</v>
      </c>
      <c r="P24" s="12">
        <f t="shared" ref="P24" si="33">P23+O24</f>
        <v>-743086088.16354477</v>
      </c>
      <c r="Q24" s="13">
        <f t="shared" ref="Q24" si="34">Q23+P24</f>
        <v>-513341726.2534095</v>
      </c>
      <c r="R24" s="21">
        <f t="shared" ref="R24" si="35">R23+Q24</f>
        <v>-293500151.55728745</v>
      </c>
      <c r="S24" s="18">
        <f t="shared" ref="S24" si="36">S23+R24</f>
        <v>-83413130.923208117</v>
      </c>
      <c r="T24" s="18">
        <f t="shared" ref="T24" si="37">T23+S24</f>
        <v>117128378.66053951</v>
      </c>
      <c r="U24" s="7">
        <f t="shared" ref="U24" si="38">U23+T24</f>
        <v>308376270.02472365</v>
      </c>
      <c r="V24" s="7">
        <f t="shared" ref="V24" si="39">V23+U24</f>
        <v>490612024.30838537</v>
      </c>
      <c r="W24">
        <f t="shared" ref="W24" si="40">W23+V24</f>
        <v>664136794.54154468</v>
      </c>
    </row>
    <row r="25" spans="1:23" x14ac:dyDescent="0.25">
      <c r="A25" t="s">
        <v>32</v>
      </c>
      <c r="C25" s="1">
        <f>C21</f>
        <v>-3493330000</v>
      </c>
      <c r="D25">
        <f>D23/(1+$L$28)^D8</f>
        <v>-48178960.31965588</v>
      </c>
      <c r="E25">
        <f t="shared" ref="E25:W25" si="41">E23/(1+$L$28)^E8</f>
        <v>58360519.808918774</v>
      </c>
      <c r="F25">
        <f t="shared" si="41"/>
        <v>102026360.96682023</v>
      </c>
      <c r="G25">
        <f t="shared" si="41"/>
        <v>237010574.73919827</v>
      </c>
      <c r="H25">
        <f t="shared" si="41"/>
        <v>257188136.44864866</v>
      </c>
      <c r="I25">
        <f t="shared" si="41"/>
        <v>263362933.40456185</v>
      </c>
      <c r="J25">
        <f t="shared" si="41"/>
        <v>281956199.20689499</v>
      </c>
      <c r="K25">
        <f t="shared" si="41"/>
        <v>276428796.91930765</v>
      </c>
      <c r="L25">
        <f t="shared" si="41"/>
        <v>268730361.60669214</v>
      </c>
      <c r="M25">
        <f t="shared" si="41"/>
        <v>259740109.84686661</v>
      </c>
      <c r="N25">
        <f t="shared" si="41"/>
        <v>250002503.49695295</v>
      </c>
      <c r="O25">
        <f t="shared" si="41"/>
        <v>239872116.27283037</v>
      </c>
      <c r="P25">
        <f t="shared" si="41"/>
        <v>229587813.31737429</v>
      </c>
      <c r="Q25">
        <f t="shared" si="41"/>
        <v>219314073.18326777</v>
      </c>
      <c r="R25">
        <f t="shared" si="41"/>
        <v>209165548.2310465</v>
      </c>
      <c r="S25">
        <f t="shared" si="41"/>
        <v>199222432.08970267</v>
      </c>
      <c r="T25">
        <f t="shared" si="41"/>
        <v>189540483.33122492</v>
      </c>
      <c r="U25">
        <f t="shared" si="41"/>
        <v>180157790.90965813</v>
      </c>
      <c r="V25">
        <f t="shared" si="41"/>
        <v>171099472.09651226</v>
      </c>
      <c r="W25">
        <f t="shared" si="41"/>
        <v>162381013.37368435</v>
      </c>
    </row>
    <row r="26" spans="1:23" ht="16.5" x14ac:dyDescent="0.25">
      <c r="Q26" s="9"/>
      <c r="R26" s="19"/>
      <c r="S26" s="19"/>
      <c r="T26" s="19"/>
      <c r="U26" s="10"/>
    </row>
    <row r="27" spans="1:23" ht="16.5" x14ac:dyDescent="0.25">
      <c r="B27" s="11" t="s">
        <v>7</v>
      </c>
      <c r="C27" s="3"/>
      <c r="D27" s="3"/>
      <c r="K27" s="11" t="s">
        <v>29</v>
      </c>
      <c r="L27" s="27">
        <f>C9+SUM(D23:W23)</f>
        <v>664136794.54154539</v>
      </c>
      <c r="Q27" s="9"/>
      <c r="R27" s="19"/>
      <c r="S27" s="19"/>
      <c r="T27" s="19"/>
      <c r="U27" s="10"/>
    </row>
    <row r="28" spans="1:23" ht="16.5" x14ac:dyDescent="0.25">
      <c r="B28" s="27">
        <f>-M22/(N22-M22)+10</f>
        <v>10.988537915522798</v>
      </c>
      <c r="C28" s="3"/>
      <c r="D28" s="3"/>
      <c r="K28" s="11" t="s">
        <v>27</v>
      </c>
      <c r="L28" s="29">
        <v>3.3242555699999998E-3</v>
      </c>
      <c r="N28" t="s">
        <v>28</v>
      </c>
      <c r="O28" s="28">
        <f>SUM(C25:T25)</f>
        <v>2.5506528615951538</v>
      </c>
      <c r="Q28" s="9"/>
      <c r="R28" s="19"/>
      <c r="S28" s="19"/>
      <c r="T28" s="19"/>
      <c r="U28" s="10"/>
    </row>
    <row r="29" spans="1:23" ht="16.5" x14ac:dyDescent="0.25">
      <c r="B29" s="11" t="s">
        <v>8</v>
      </c>
      <c r="C29" s="3"/>
      <c r="D29" s="3"/>
      <c r="K29" s="11" t="s">
        <v>26</v>
      </c>
      <c r="L29" s="11">
        <v>0.01</v>
      </c>
      <c r="Q29" s="9"/>
      <c r="R29" s="19"/>
      <c r="S29" s="19"/>
      <c r="T29" s="19"/>
      <c r="U29" s="10"/>
    </row>
    <row r="30" spans="1:23" ht="16.5" x14ac:dyDescent="0.25">
      <c r="B30" s="27">
        <f>-S24/(T24-S24)+16</f>
        <v>16.41593947854658</v>
      </c>
      <c r="C30" s="3"/>
      <c r="D30" s="3"/>
      <c r="K30" s="11" t="s">
        <v>25</v>
      </c>
      <c r="L30" s="11"/>
      <c r="Q30" s="9"/>
      <c r="R30" s="19"/>
      <c r="S30" s="19"/>
      <c r="T30" s="19"/>
      <c r="U30" s="10"/>
    </row>
    <row r="31" spans="1:23" ht="16.5" x14ac:dyDescent="0.25">
      <c r="C31" s="3"/>
      <c r="D31" s="3"/>
      <c r="Q31" s="9"/>
      <c r="R31" s="19"/>
      <c r="S31" s="19"/>
      <c r="T31" s="19"/>
      <c r="U31" s="10"/>
    </row>
    <row r="32" spans="1:23" ht="16.5" x14ac:dyDescent="0.25">
      <c r="Q32" s="9"/>
      <c r="R32" s="19"/>
      <c r="S32" s="19"/>
      <c r="T32" s="19"/>
      <c r="U32" s="10"/>
    </row>
    <row r="33" spans="17:21" ht="16.5" x14ac:dyDescent="0.25">
      <c r="Q33" s="9"/>
      <c r="R33" s="19"/>
      <c r="S33" s="19"/>
      <c r="T33" s="19"/>
      <c r="U33" s="10"/>
    </row>
    <row r="34" spans="17:21" ht="16.5" x14ac:dyDescent="0.25">
      <c r="Q34" s="9"/>
      <c r="R34" s="19"/>
      <c r="S34" s="19"/>
      <c r="T34" s="19"/>
      <c r="U34" s="10"/>
    </row>
    <row r="35" spans="17:21" ht="16.5" x14ac:dyDescent="0.25">
      <c r="Q35" s="9"/>
      <c r="R35" s="19"/>
      <c r="S35" s="19"/>
      <c r="T35" s="19"/>
      <c r="U35" s="10"/>
    </row>
    <row r="36" spans="17:21" ht="16.5" x14ac:dyDescent="0.25">
      <c r="Q36" s="9"/>
      <c r="R36" s="19"/>
      <c r="S36" s="19"/>
      <c r="T36" s="19"/>
      <c r="U36" s="10"/>
    </row>
    <row r="37" spans="17:21" ht="16.5" x14ac:dyDescent="0.25">
      <c r="Q37" s="9"/>
      <c r="R37" s="19"/>
      <c r="S37" s="19"/>
      <c r="T37" s="19"/>
      <c r="U37" s="10"/>
    </row>
    <row r="38" spans="17:21" ht="16.5" x14ac:dyDescent="0.25">
      <c r="Q38" s="9"/>
      <c r="R38" s="19"/>
      <c r="S38" s="19"/>
      <c r="T38" s="19"/>
      <c r="U38" s="10"/>
    </row>
    <row r="39" spans="17:21" ht="15.75" thickBot="1" x14ac:dyDescent="0.3"/>
    <row r="40" spans="17:21" ht="17.25" thickBot="1" x14ac:dyDescent="0.3">
      <c r="Q40" s="4" t="s">
        <v>30</v>
      </c>
      <c r="R40" s="22" t="s">
        <v>22</v>
      </c>
      <c r="S40" s="22" t="s">
        <v>23</v>
      </c>
      <c r="T40" s="22" t="s">
        <v>24</v>
      </c>
      <c r="U40" s="5" t="s">
        <v>19</v>
      </c>
    </row>
    <row r="41" spans="17:21" ht="17.25" thickBot="1" x14ac:dyDescent="0.3">
      <c r="Q41" s="6">
        <v>0</v>
      </c>
      <c r="R41" s="23">
        <f>3493330000/1000000</f>
        <v>3493.33</v>
      </c>
      <c r="S41" s="23">
        <f>Q41*raw/1000000</f>
        <v>0</v>
      </c>
      <c r="T41" s="23">
        <f>SUM(R41:S41)</f>
        <v>3493.33</v>
      </c>
      <c r="U41" s="14">
        <f>Q41*price/1000000</f>
        <v>0</v>
      </c>
    </row>
    <row r="42" spans="17:21" ht="17.25" thickBot="1" x14ac:dyDescent="0.3">
      <c r="Q42" s="6">
        <v>1</v>
      </c>
      <c r="R42" s="23">
        <f t="shared" ref="R42:R105" si="42">3493330000/1000000</f>
        <v>3493.33</v>
      </c>
      <c r="S42" s="23">
        <f>Q42*raw/1000000</f>
        <v>215.81</v>
      </c>
      <c r="T42" s="23">
        <f t="shared" ref="T42:T105" si="43">SUM(R42:S42)</f>
        <v>3709.14</v>
      </c>
      <c r="U42" s="14">
        <f>Q42*price/1000000</f>
        <v>238.59</v>
      </c>
    </row>
    <row r="43" spans="17:21" ht="17.25" thickBot="1" x14ac:dyDescent="0.3">
      <c r="Q43" s="6">
        <v>2</v>
      </c>
      <c r="R43" s="23">
        <f t="shared" si="42"/>
        <v>3493.33</v>
      </c>
      <c r="S43" s="23">
        <f>Q43*raw/1000000</f>
        <v>431.62</v>
      </c>
      <c r="T43" s="23">
        <f t="shared" si="43"/>
        <v>3924.95</v>
      </c>
      <c r="U43" s="14">
        <f>Q43*price/1000000</f>
        <v>477.18</v>
      </c>
    </row>
    <row r="44" spans="17:21" ht="17.25" thickBot="1" x14ac:dyDescent="0.3">
      <c r="Q44" s="6">
        <v>3</v>
      </c>
      <c r="R44" s="23">
        <f t="shared" si="42"/>
        <v>3493.33</v>
      </c>
      <c r="S44" s="23">
        <f>Q44*raw/1000000</f>
        <v>647.42999999999995</v>
      </c>
      <c r="T44" s="23">
        <f t="shared" si="43"/>
        <v>4140.76</v>
      </c>
      <c r="U44" s="14">
        <f>Q44*price/1000000</f>
        <v>715.77</v>
      </c>
    </row>
    <row r="45" spans="17:21" ht="17.25" thickBot="1" x14ac:dyDescent="0.3">
      <c r="Q45" s="6">
        <v>4</v>
      </c>
      <c r="R45" s="23">
        <f t="shared" si="42"/>
        <v>3493.33</v>
      </c>
      <c r="S45" s="23">
        <f>Q45*raw/1000000</f>
        <v>863.24</v>
      </c>
      <c r="T45" s="23">
        <f t="shared" si="43"/>
        <v>4356.57</v>
      </c>
      <c r="U45" s="14">
        <f>Q45*price/1000000</f>
        <v>954.36</v>
      </c>
    </row>
    <row r="46" spans="17:21" ht="17.25" thickBot="1" x14ac:dyDescent="0.3">
      <c r="Q46" s="6">
        <v>5</v>
      </c>
      <c r="R46" s="23">
        <f t="shared" si="42"/>
        <v>3493.33</v>
      </c>
      <c r="S46" s="23">
        <f>Q46*raw/1000000</f>
        <v>1079.05</v>
      </c>
      <c r="T46" s="23">
        <f t="shared" si="43"/>
        <v>4572.38</v>
      </c>
      <c r="U46" s="14">
        <f>Q46*price/1000000</f>
        <v>1192.95</v>
      </c>
    </row>
    <row r="47" spans="17:21" ht="17.25" thickBot="1" x14ac:dyDescent="0.3">
      <c r="Q47" s="6">
        <v>6</v>
      </c>
      <c r="R47" s="23">
        <f t="shared" si="42"/>
        <v>3493.33</v>
      </c>
      <c r="S47" s="23">
        <f>Q47*raw/1000000</f>
        <v>1294.8599999999999</v>
      </c>
      <c r="T47" s="23">
        <f t="shared" si="43"/>
        <v>4788.1899999999996</v>
      </c>
      <c r="U47" s="14">
        <f>Q47*price/1000000</f>
        <v>1431.54</v>
      </c>
    </row>
    <row r="48" spans="17:21" ht="17.25" thickBot="1" x14ac:dyDescent="0.3">
      <c r="Q48" s="6">
        <v>7</v>
      </c>
      <c r="R48" s="23">
        <f t="shared" si="42"/>
        <v>3493.33</v>
      </c>
      <c r="S48" s="23">
        <f>Q48*raw/1000000</f>
        <v>1510.67</v>
      </c>
      <c r="T48" s="23">
        <f t="shared" si="43"/>
        <v>5004</v>
      </c>
      <c r="U48" s="14">
        <f>Q48*price/1000000</f>
        <v>1670.13</v>
      </c>
    </row>
    <row r="49" spans="17:21" ht="17.25" thickBot="1" x14ac:dyDescent="0.3">
      <c r="Q49" s="6">
        <v>8</v>
      </c>
      <c r="R49" s="23">
        <f t="shared" si="42"/>
        <v>3493.33</v>
      </c>
      <c r="S49" s="23">
        <f>Q49*raw/1000000</f>
        <v>1726.48</v>
      </c>
      <c r="T49" s="23">
        <f t="shared" si="43"/>
        <v>5219.8099999999995</v>
      </c>
      <c r="U49" s="14">
        <f>Q49*price/1000000</f>
        <v>1908.72</v>
      </c>
    </row>
    <row r="50" spans="17:21" ht="17.25" thickBot="1" x14ac:dyDescent="0.3">
      <c r="Q50" s="6">
        <v>9</v>
      </c>
      <c r="R50" s="23">
        <f t="shared" si="42"/>
        <v>3493.33</v>
      </c>
      <c r="S50" s="23">
        <f>Q50*raw/1000000</f>
        <v>1942.29</v>
      </c>
      <c r="T50" s="23">
        <f t="shared" si="43"/>
        <v>5435.62</v>
      </c>
      <c r="U50" s="14">
        <f>Q50*price/1000000</f>
        <v>2147.31</v>
      </c>
    </row>
    <row r="51" spans="17:21" ht="17.25" thickBot="1" x14ac:dyDescent="0.3">
      <c r="Q51" s="6">
        <v>10</v>
      </c>
      <c r="R51" s="23">
        <f t="shared" si="42"/>
        <v>3493.33</v>
      </c>
      <c r="S51" s="23">
        <f>Q51*raw/1000000</f>
        <v>2158.1</v>
      </c>
      <c r="T51" s="23">
        <f t="shared" si="43"/>
        <v>5651.43</v>
      </c>
      <c r="U51" s="14">
        <f>Q51*price/1000000</f>
        <v>2385.9</v>
      </c>
    </row>
    <row r="52" spans="17:21" ht="17.25" thickBot="1" x14ac:dyDescent="0.3">
      <c r="Q52" s="6">
        <v>11</v>
      </c>
      <c r="R52" s="23">
        <f t="shared" si="42"/>
        <v>3493.33</v>
      </c>
      <c r="S52" s="23">
        <f>Q52*raw/1000000</f>
        <v>2373.91</v>
      </c>
      <c r="T52" s="23">
        <f t="shared" si="43"/>
        <v>5867.24</v>
      </c>
      <c r="U52" s="14">
        <f>Q52*price/1000000</f>
        <v>2624.49</v>
      </c>
    </row>
    <row r="53" spans="17:21" ht="17.25" thickBot="1" x14ac:dyDescent="0.3">
      <c r="Q53" s="6">
        <v>12</v>
      </c>
      <c r="R53" s="23">
        <f t="shared" si="42"/>
        <v>3493.33</v>
      </c>
      <c r="S53" s="23">
        <f>Q53*raw/1000000</f>
        <v>2589.7199999999998</v>
      </c>
      <c r="T53" s="23">
        <f t="shared" si="43"/>
        <v>6083.0499999999993</v>
      </c>
      <c r="U53" s="14">
        <f>Q53*price/1000000</f>
        <v>2863.08</v>
      </c>
    </row>
    <row r="54" spans="17:21" ht="17.25" thickBot="1" x14ac:dyDescent="0.3">
      <c r="Q54" s="6">
        <v>13</v>
      </c>
      <c r="R54" s="23">
        <f t="shared" si="42"/>
        <v>3493.33</v>
      </c>
      <c r="S54" s="23">
        <f>Q54*raw/1000000</f>
        <v>2805.53</v>
      </c>
      <c r="T54" s="23">
        <f t="shared" si="43"/>
        <v>6298.8600000000006</v>
      </c>
      <c r="U54" s="14">
        <f>Q54*price/1000000</f>
        <v>3101.67</v>
      </c>
    </row>
    <row r="55" spans="17:21" ht="17.25" thickBot="1" x14ac:dyDescent="0.3">
      <c r="Q55" s="6">
        <v>14</v>
      </c>
      <c r="R55" s="23">
        <f t="shared" si="42"/>
        <v>3493.33</v>
      </c>
      <c r="S55" s="23">
        <f>Q55*raw/1000000</f>
        <v>3021.34</v>
      </c>
      <c r="T55" s="23">
        <f t="shared" si="43"/>
        <v>6514.67</v>
      </c>
      <c r="U55" s="14">
        <f>Q55*price/1000000</f>
        <v>3340.26</v>
      </c>
    </row>
    <row r="56" spans="17:21" ht="17.25" thickBot="1" x14ac:dyDescent="0.3">
      <c r="Q56" s="6">
        <v>15</v>
      </c>
      <c r="R56" s="23">
        <f t="shared" si="42"/>
        <v>3493.33</v>
      </c>
      <c r="S56" s="23">
        <f>Q56*raw/1000000</f>
        <v>3237.15</v>
      </c>
      <c r="T56" s="23">
        <f t="shared" si="43"/>
        <v>6730.48</v>
      </c>
      <c r="U56" s="14">
        <f>Q56*price/1000000</f>
        <v>3578.85</v>
      </c>
    </row>
    <row r="57" spans="17:21" ht="17.25" thickBot="1" x14ac:dyDescent="0.3">
      <c r="Q57" s="6">
        <v>16</v>
      </c>
      <c r="R57" s="23">
        <f t="shared" si="42"/>
        <v>3493.33</v>
      </c>
      <c r="S57" s="23">
        <f>Q57*raw/1000000</f>
        <v>3452.96</v>
      </c>
      <c r="T57" s="23">
        <f t="shared" si="43"/>
        <v>6946.29</v>
      </c>
      <c r="U57" s="14">
        <f>Q57*price/1000000</f>
        <v>3817.44</v>
      </c>
    </row>
    <row r="58" spans="17:21" ht="17.25" thickBot="1" x14ac:dyDescent="0.3">
      <c r="Q58" s="6">
        <v>17</v>
      </c>
      <c r="R58" s="23">
        <f t="shared" si="42"/>
        <v>3493.33</v>
      </c>
      <c r="S58" s="23">
        <f>Q58*raw/1000000</f>
        <v>3668.77</v>
      </c>
      <c r="T58" s="23">
        <f t="shared" si="43"/>
        <v>7162.1</v>
      </c>
      <c r="U58" s="14">
        <f>Q58*price/1000000</f>
        <v>4056.03</v>
      </c>
    </row>
    <row r="59" spans="17:21" ht="17.25" thickBot="1" x14ac:dyDescent="0.3">
      <c r="Q59" s="6">
        <v>18</v>
      </c>
      <c r="R59" s="23">
        <f t="shared" si="42"/>
        <v>3493.33</v>
      </c>
      <c r="S59" s="23">
        <f>Q59*raw/1000000</f>
        <v>3884.58</v>
      </c>
      <c r="T59" s="23">
        <f t="shared" si="43"/>
        <v>7377.91</v>
      </c>
      <c r="U59" s="14">
        <f>Q59*price/1000000</f>
        <v>4294.62</v>
      </c>
    </row>
    <row r="60" spans="17:21" ht="17.25" thickBot="1" x14ac:dyDescent="0.3">
      <c r="Q60" s="6">
        <v>19</v>
      </c>
      <c r="R60" s="23">
        <f t="shared" si="42"/>
        <v>3493.33</v>
      </c>
      <c r="S60" s="23">
        <f>Q60*raw/1000000</f>
        <v>4100.3900000000003</v>
      </c>
      <c r="T60" s="23">
        <f t="shared" si="43"/>
        <v>7593.72</v>
      </c>
      <c r="U60" s="14">
        <f>Q60*price/1000000</f>
        <v>4533.21</v>
      </c>
    </row>
    <row r="61" spans="17:21" ht="17.25" thickBot="1" x14ac:dyDescent="0.3">
      <c r="Q61" s="6">
        <v>20</v>
      </c>
      <c r="R61" s="23">
        <f t="shared" si="42"/>
        <v>3493.33</v>
      </c>
      <c r="S61" s="23">
        <f>Q61*raw/1000000</f>
        <v>4316.2</v>
      </c>
      <c r="T61" s="23">
        <f t="shared" si="43"/>
        <v>7809.53</v>
      </c>
      <c r="U61" s="14">
        <f>Q61*price/1000000</f>
        <v>4771.8</v>
      </c>
    </row>
    <row r="62" spans="17:21" ht="17.25" thickBot="1" x14ac:dyDescent="0.3">
      <c r="Q62" s="6">
        <v>21</v>
      </c>
      <c r="R62" s="23">
        <f t="shared" si="42"/>
        <v>3493.33</v>
      </c>
      <c r="S62" s="23">
        <f>Q62*raw/1000000</f>
        <v>4532.01</v>
      </c>
      <c r="T62" s="23">
        <f t="shared" si="43"/>
        <v>8025.34</v>
      </c>
      <c r="U62" s="14">
        <f>Q62*price/1000000</f>
        <v>5010.3900000000003</v>
      </c>
    </row>
    <row r="63" spans="17:21" ht="17.25" thickBot="1" x14ac:dyDescent="0.3">
      <c r="Q63" s="6">
        <v>22</v>
      </c>
      <c r="R63" s="23">
        <f t="shared" si="42"/>
        <v>3493.33</v>
      </c>
      <c r="S63" s="23">
        <f>Q63*raw/1000000</f>
        <v>4747.82</v>
      </c>
      <c r="T63" s="23">
        <f t="shared" si="43"/>
        <v>8241.15</v>
      </c>
      <c r="U63" s="14">
        <f>Q63*price/1000000</f>
        <v>5248.98</v>
      </c>
    </row>
    <row r="64" spans="17:21" ht="17.25" thickBot="1" x14ac:dyDescent="0.3">
      <c r="Q64" s="6">
        <v>23</v>
      </c>
      <c r="R64" s="23">
        <f t="shared" si="42"/>
        <v>3493.33</v>
      </c>
      <c r="S64" s="23">
        <f>Q64*raw/1000000</f>
        <v>4963.63</v>
      </c>
      <c r="T64" s="23">
        <f t="shared" si="43"/>
        <v>8456.9599999999991</v>
      </c>
      <c r="U64" s="14">
        <f>Q64*price/1000000</f>
        <v>5487.57</v>
      </c>
    </row>
    <row r="65" spans="17:21" ht="17.25" thickBot="1" x14ac:dyDescent="0.3">
      <c r="Q65" s="6">
        <v>24</v>
      </c>
      <c r="R65" s="23">
        <f t="shared" si="42"/>
        <v>3493.33</v>
      </c>
      <c r="S65" s="23">
        <f>Q65*raw/1000000</f>
        <v>5179.4399999999996</v>
      </c>
      <c r="T65" s="23">
        <f t="shared" si="43"/>
        <v>8672.77</v>
      </c>
      <c r="U65" s="14">
        <f>Q65*price/1000000</f>
        <v>5726.16</v>
      </c>
    </row>
    <row r="66" spans="17:21" ht="17.25" thickBot="1" x14ac:dyDescent="0.3">
      <c r="Q66" s="6">
        <v>25</v>
      </c>
      <c r="R66" s="23">
        <f t="shared" si="42"/>
        <v>3493.33</v>
      </c>
      <c r="S66" s="23">
        <f>Q66*raw/1000000</f>
        <v>5395.25</v>
      </c>
      <c r="T66" s="23">
        <f t="shared" si="43"/>
        <v>8888.58</v>
      </c>
      <c r="U66" s="14">
        <f>Q66*price/1000000</f>
        <v>5964.75</v>
      </c>
    </row>
    <row r="67" spans="17:21" ht="17.25" thickBot="1" x14ac:dyDescent="0.3">
      <c r="Q67" s="6">
        <v>26</v>
      </c>
      <c r="R67" s="23">
        <f t="shared" si="42"/>
        <v>3493.33</v>
      </c>
      <c r="S67" s="23">
        <f>Q67*raw/1000000</f>
        <v>5611.06</v>
      </c>
      <c r="T67" s="23">
        <f t="shared" si="43"/>
        <v>9104.39</v>
      </c>
      <c r="U67" s="14">
        <f>Q67*price/1000000</f>
        <v>6203.34</v>
      </c>
    </row>
    <row r="68" spans="17:21" ht="17.25" thickBot="1" x14ac:dyDescent="0.3">
      <c r="Q68" s="6">
        <v>27</v>
      </c>
      <c r="R68" s="23">
        <f t="shared" si="42"/>
        <v>3493.33</v>
      </c>
      <c r="S68" s="23">
        <f>Q68*raw/1000000</f>
        <v>5826.87</v>
      </c>
      <c r="T68" s="23">
        <f t="shared" si="43"/>
        <v>9320.2000000000007</v>
      </c>
      <c r="U68" s="14">
        <f>Q68*price/1000000</f>
        <v>6441.93</v>
      </c>
    </row>
    <row r="69" spans="17:21" ht="17.25" thickBot="1" x14ac:dyDescent="0.3">
      <c r="Q69" s="6">
        <v>28</v>
      </c>
      <c r="R69" s="23">
        <f t="shared" si="42"/>
        <v>3493.33</v>
      </c>
      <c r="S69" s="23">
        <f>Q69*raw/1000000</f>
        <v>6042.68</v>
      </c>
      <c r="T69" s="23">
        <f t="shared" si="43"/>
        <v>9536.01</v>
      </c>
      <c r="U69" s="14">
        <f>Q69*price/1000000</f>
        <v>6680.52</v>
      </c>
    </row>
    <row r="70" spans="17:21" ht="17.25" thickBot="1" x14ac:dyDescent="0.3">
      <c r="Q70" s="6">
        <v>29</v>
      </c>
      <c r="R70" s="23">
        <f t="shared" si="42"/>
        <v>3493.33</v>
      </c>
      <c r="S70" s="23">
        <f>Q70*raw/1000000</f>
        <v>6258.49</v>
      </c>
      <c r="T70" s="23">
        <f t="shared" si="43"/>
        <v>9751.82</v>
      </c>
      <c r="U70" s="14">
        <f>Q70*price/1000000</f>
        <v>6919.11</v>
      </c>
    </row>
    <row r="71" spans="17:21" ht="17.25" thickBot="1" x14ac:dyDescent="0.3">
      <c r="Q71" s="6">
        <v>30</v>
      </c>
      <c r="R71" s="23">
        <f t="shared" si="42"/>
        <v>3493.33</v>
      </c>
      <c r="S71" s="23">
        <f>Q71*raw/1000000</f>
        <v>6474.3</v>
      </c>
      <c r="T71" s="23">
        <f t="shared" si="43"/>
        <v>9967.630000000001</v>
      </c>
      <c r="U71" s="14">
        <f>Q71*price/1000000</f>
        <v>7157.7</v>
      </c>
    </row>
    <row r="72" spans="17:21" ht="17.25" thickBot="1" x14ac:dyDescent="0.3">
      <c r="Q72" s="6">
        <v>31</v>
      </c>
      <c r="R72" s="23">
        <f t="shared" si="42"/>
        <v>3493.33</v>
      </c>
      <c r="S72" s="23">
        <f>Q72*raw/1000000</f>
        <v>6690.11</v>
      </c>
      <c r="T72" s="23">
        <f t="shared" si="43"/>
        <v>10183.439999999999</v>
      </c>
      <c r="U72" s="14">
        <f>Q72*price/1000000</f>
        <v>7396.29</v>
      </c>
    </row>
    <row r="73" spans="17:21" ht="17.25" thickBot="1" x14ac:dyDescent="0.3">
      <c r="Q73" s="6">
        <v>32</v>
      </c>
      <c r="R73" s="23">
        <f t="shared" si="42"/>
        <v>3493.33</v>
      </c>
      <c r="S73" s="23">
        <f>Q73*raw/1000000</f>
        <v>6905.92</v>
      </c>
      <c r="T73" s="23">
        <f t="shared" si="43"/>
        <v>10399.25</v>
      </c>
      <c r="U73" s="14">
        <f>Q73*price/1000000</f>
        <v>7634.88</v>
      </c>
    </row>
    <row r="74" spans="17:21" ht="17.25" thickBot="1" x14ac:dyDescent="0.3">
      <c r="Q74" s="6">
        <v>33</v>
      </c>
      <c r="R74" s="23">
        <f t="shared" si="42"/>
        <v>3493.33</v>
      </c>
      <c r="S74" s="23">
        <f>Q74*raw/1000000</f>
        <v>7121.73</v>
      </c>
      <c r="T74" s="23">
        <f t="shared" si="43"/>
        <v>10615.06</v>
      </c>
      <c r="U74" s="14">
        <f>Q74*price/1000000</f>
        <v>7873.47</v>
      </c>
    </row>
    <row r="75" spans="17:21" ht="17.25" thickBot="1" x14ac:dyDescent="0.3">
      <c r="Q75" s="6">
        <v>34</v>
      </c>
      <c r="R75" s="23">
        <f t="shared" si="42"/>
        <v>3493.33</v>
      </c>
      <c r="S75" s="23">
        <f>Q75*raw/1000000</f>
        <v>7337.54</v>
      </c>
      <c r="T75" s="23">
        <f t="shared" si="43"/>
        <v>10830.869999999999</v>
      </c>
      <c r="U75" s="14">
        <f>Q75*price/1000000</f>
        <v>8112.06</v>
      </c>
    </row>
    <row r="76" spans="17:21" ht="17.25" thickBot="1" x14ac:dyDescent="0.3">
      <c r="Q76" s="6">
        <v>35</v>
      </c>
      <c r="R76" s="23">
        <f t="shared" si="42"/>
        <v>3493.33</v>
      </c>
      <c r="S76" s="23">
        <f>Q76*raw/1000000</f>
        <v>7553.35</v>
      </c>
      <c r="T76" s="23">
        <f t="shared" si="43"/>
        <v>11046.68</v>
      </c>
      <c r="U76" s="14">
        <f>Q76*price/1000000</f>
        <v>8350.65</v>
      </c>
    </row>
    <row r="77" spans="17:21" ht="17.25" thickBot="1" x14ac:dyDescent="0.3">
      <c r="Q77" s="6">
        <v>36</v>
      </c>
      <c r="R77" s="23">
        <f t="shared" si="42"/>
        <v>3493.33</v>
      </c>
      <c r="S77" s="23">
        <f>Q77*raw/1000000</f>
        <v>7769.16</v>
      </c>
      <c r="T77" s="23">
        <f t="shared" si="43"/>
        <v>11262.49</v>
      </c>
      <c r="U77" s="14">
        <f>Q77*price/1000000</f>
        <v>8589.24</v>
      </c>
    </row>
    <row r="78" spans="17:21" ht="17.25" thickBot="1" x14ac:dyDescent="0.3">
      <c r="Q78" s="6">
        <v>37</v>
      </c>
      <c r="R78" s="23">
        <f t="shared" si="42"/>
        <v>3493.33</v>
      </c>
      <c r="S78" s="23">
        <f>Q78*raw/1000000</f>
        <v>7984.97</v>
      </c>
      <c r="T78" s="23">
        <f t="shared" si="43"/>
        <v>11478.3</v>
      </c>
      <c r="U78" s="14">
        <f>Q78*price/1000000</f>
        <v>8827.83</v>
      </c>
    </row>
    <row r="79" spans="17:21" ht="17.25" thickBot="1" x14ac:dyDescent="0.3">
      <c r="Q79" s="6">
        <v>38</v>
      </c>
      <c r="R79" s="23">
        <f t="shared" si="42"/>
        <v>3493.33</v>
      </c>
      <c r="S79" s="23">
        <f>Q79*raw/1000000</f>
        <v>8200.7800000000007</v>
      </c>
      <c r="T79" s="23">
        <f t="shared" si="43"/>
        <v>11694.11</v>
      </c>
      <c r="U79" s="14">
        <f>Q79*price/1000000</f>
        <v>9066.42</v>
      </c>
    </row>
    <row r="80" spans="17:21" ht="17.25" thickBot="1" x14ac:dyDescent="0.3">
      <c r="Q80" s="6">
        <v>39</v>
      </c>
      <c r="R80" s="23">
        <f t="shared" si="42"/>
        <v>3493.33</v>
      </c>
      <c r="S80" s="23">
        <f>Q80*raw/1000000</f>
        <v>8416.59</v>
      </c>
      <c r="T80" s="23">
        <f t="shared" si="43"/>
        <v>11909.92</v>
      </c>
      <c r="U80" s="14">
        <f>Q80*price/1000000</f>
        <v>9305.01</v>
      </c>
    </row>
    <row r="81" spans="17:21" ht="17.25" thickBot="1" x14ac:dyDescent="0.3">
      <c r="Q81" s="6">
        <v>40</v>
      </c>
      <c r="R81" s="23">
        <f t="shared" si="42"/>
        <v>3493.33</v>
      </c>
      <c r="S81" s="23">
        <f>Q81*raw/1000000</f>
        <v>8632.4</v>
      </c>
      <c r="T81" s="23">
        <f t="shared" si="43"/>
        <v>12125.73</v>
      </c>
      <c r="U81" s="14">
        <f>Q81*price/1000000</f>
        <v>9543.6</v>
      </c>
    </row>
    <row r="82" spans="17:21" ht="17.25" thickBot="1" x14ac:dyDescent="0.3">
      <c r="Q82" s="6">
        <v>41</v>
      </c>
      <c r="R82" s="23">
        <f t="shared" si="42"/>
        <v>3493.33</v>
      </c>
      <c r="S82" s="23">
        <f>Q82*raw/1000000</f>
        <v>8848.2099999999991</v>
      </c>
      <c r="T82" s="23">
        <f t="shared" si="43"/>
        <v>12341.539999999999</v>
      </c>
      <c r="U82" s="14">
        <f>Q82*price/1000000</f>
        <v>9782.19</v>
      </c>
    </row>
    <row r="83" spans="17:21" ht="17.25" thickBot="1" x14ac:dyDescent="0.3">
      <c r="Q83" s="6">
        <v>42</v>
      </c>
      <c r="R83" s="23">
        <f t="shared" si="42"/>
        <v>3493.33</v>
      </c>
      <c r="S83" s="23">
        <f>Q83*raw/1000000</f>
        <v>9064.02</v>
      </c>
      <c r="T83" s="23">
        <f t="shared" si="43"/>
        <v>12557.35</v>
      </c>
      <c r="U83" s="14">
        <f>Q83*price/1000000</f>
        <v>10020.780000000001</v>
      </c>
    </row>
    <row r="84" spans="17:21" ht="17.25" thickBot="1" x14ac:dyDescent="0.3">
      <c r="Q84" s="6">
        <v>43</v>
      </c>
      <c r="R84" s="23">
        <f t="shared" si="42"/>
        <v>3493.33</v>
      </c>
      <c r="S84" s="23">
        <f>Q84*raw/1000000</f>
        <v>9279.83</v>
      </c>
      <c r="T84" s="23">
        <f t="shared" si="43"/>
        <v>12773.16</v>
      </c>
      <c r="U84" s="14">
        <f>Q84*price/1000000</f>
        <v>10259.370000000001</v>
      </c>
    </row>
    <row r="85" spans="17:21" ht="17.25" thickBot="1" x14ac:dyDescent="0.3">
      <c r="Q85" s="6">
        <v>44</v>
      </c>
      <c r="R85" s="23">
        <f t="shared" si="42"/>
        <v>3493.33</v>
      </c>
      <c r="S85" s="23">
        <f>Q85*raw/1000000</f>
        <v>9495.64</v>
      </c>
      <c r="T85" s="23">
        <f t="shared" si="43"/>
        <v>12988.97</v>
      </c>
      <c r="U85" s="14">
        <f>Q85*price/1000000</f>
        <v>10497.96</v>
      </c>
    </row>
    <row r="86" spans="17:21" ht="17.25" thickBot="1" x14ac:dyDescent="0.3">
      <c r="Q86" s="6">
        <v>45</v>
      </c>
      <c r="R86" s="23">
        <f t="shared" si="42"/>
        <v>3493.33</v>
      </c>
      <c r="S86" s="23">
        <f>Q86*raw/1000000</f>
        <v>9711.4500000000007</v>
      </c>
      <c r="T86" s="23">
        <f t="shared" si="43"/>
        <v>13204.78</v>
      </c>
      <c r="U86" s="14">
        <f>Q86*price/1000000</f>
        <v>10736.55</v>
      </c>
    </row>
    <row r="87" spans="17:21" ht="17.25" thickBot="1" x14ac:dyDescent="0.3">
      <c r="Q87" s="6">
        <v>46</v>
      </c>
      <c r="R87" s="23">
        <f t="shared" si="42"/>
        <v>3493.33</v>
      </c>
      <c r="S87" s="23">
        <f>Q87*raw/1000000</f>
        <v>9927.26</v>
      </c>
      <c r="T87" s="23">
        <f t="shared" si="43"/>
        <v>13420.59</v>
      </c>
      <c r="U87" s="14">
        <f>Q87*price/1000000</f>
        <v>10975.14</v>
      </c>
    </row>
    <row r="88" spans="17:21" ht="17.25" thickBot="1" x14ac:dyDescent="0.3">
      <c r="Q88" s="6">
        <v>47</v>
      </c>
      <c r="R88" s="23">
        <f t="shared" si="42"/>
        <v>3493.33</v>
      </c>
      <c r="S88" s="23">
        <f>Q88*raw/1000000</f>
        <v>10143.07</v>
      </c>
      <c r="T88" s="23">
        <f t="shared" si="43"/>
        <v>13636.4</v>
      </c>
      <c r="U88" s="14">
        <f>Q88*price/1000000</f>
        <v>11213.73</v>
      </c>
    </row>
    <row r="89" spans="17:21" ht="17.25" thickBot="1" x14ac:dyDescent="0.3">
      <c r="Q89" s="6">
        <v>48</v>
      </c>
      <c r="R89" s="23">
        <f t="shared" si="42"/>
        <v>3493.33</v>
      </c>
      <c r="S89" s="23">
        <f>Q89*raw/1000000</f>
        <v>10358.879999999999</v>
      </c>
      <c r="T89" s="23">
        <f t="shared" si="43"/>
        <v>13852.21</v>
      </c>
      <c r="U89" s="14">
        <f>Q89*price/1000000</f>
        <v>11452.32</v>
      </c>
    </row>
    <row r="90" spans="17:21" ht="17.25" thickBot="1" x14ac:dyDescent="0.3">
      <c r="Q90" s="6">
        <v>49</v>
      </c>
      <c r="R90" s="23">
        <f t="shared" si="42"/>
        <v>3493.33</v>
      </c>
      <c r="S90" s="23">
        <f>Q90*raw/1000000</f>
        <v>10574.69</v>
      </c>
      <c r="T90" s="23">
        <f t="shared" si="43"/>
        <v>14068.02</v>
      </c>
      <c r="U90" s="14">
        <f>Q90*price/1000000</f>
        <v>11690.91</v>
      </c>
    </row>
    <row r="91" spans="17:21" ht="17.25" thickBot="1" x14ac:dyDescent="0.3">
      <c r="Q91" s="6">
        <v>50</v>
      </c>
      <c r="R91" s="23">
        <f t="shared" si="42"/>
        <v>3493.33</v>
      </c>
      <c r="S91" s="23">
        <f>Q91*raw/1000000</f>
        <v>10790.5</v>
      </c>
      <c r="T91" s="23">
        <f t="shared" si="43"/>
        <v>14283.83</v>
      </c>
      <c r="U91" s="14">
        <f>Q91*price/1000000</f>
        <v>11929.5</v>
      </c>
    </row>
    <row r="92" spans="17:21" ht="17.25" thickBot="1" x14ac:dyDescent="0.3">
      <c r="Q92" s="6">
        <v>51</v>
      </c>
      <c r="R92" s="23">
        <f t="shared" si="42"/>
        <v>3493.33</v>
      </c>
      <c r="S92" s="23">
        <f>Q92*raw/1000000</f>
        <v>11006.31</v>
      </c>
      <c r="T92" s="23">
        <f t="shared" si="43"/>
        <v>14499.64</v>
      </c>
      <c r="U92" s="14">
        <f>Q92*price/1000000</f>
        <v>12168.09</v>
      </c>
    </row>
    <row r="93" spans="17:21" ht="17.25" thickBot="1" x14ac:dyDescent="0.3">
      <c r="Q93" s="6">
        <v>52</v>
      </c>
      <c r="R93" s="23">
        <f t="shared" si="42"/>
        <v>3493.33</v>
      </c>
      <c r="S93" s="23">
        <f>Q93*raw/1000000</f>
        <v>11222.12</v>
      </c>
      <c r="T93" s="23">
        <f t="shared" si="43"/>
        <v>14715.45</v>
      </c>
      <c r="U93" s="14">
        <f>Q93*price/1000000</f>
        <v>12406.68</v>
      </c>
    </row>
    <row r="94" spans="17:21" ht="17.25" thickBot="1" x14ac:dyDescent="0.3">
      <c r="Q94" s="6">
        <v>53</v>
      </c>
      <c r="R94" s="23">
        <f t="shared" si="42"/>
        <v>3493.33</v>
      </c>
      <c r="S94" s="23">
        <f>Q94*raw/1000000</f>
        <v>11437.93</v>
      </c>
      <c r="T94" s="23">
        <f t="shared" si="43"/>
        <v>14931.26</v>
      </c>
      <c r="U94" s="14">
        <f>Q94*price/1000000</f>
        <v>12645.27</v>
      </c>
    </row>
    <row r="95" spans="17:21" ht="17.25" thickBot="1" x14ac:dyDescent="0.3">
      <c r="Q95" s="6">
        <v>54</v>
      </c>
      <c r="R95" s="23">
        <f t="shared" si="42"/>
        <v>3493.33</v>
      </c>
      <c r="S95" s="23">
        <f>Q95*raw/1000000</f>
        <v>11653.74</v>
      </c>
      <c r="T95" s="23">
        <f t="shared" si="43"/>
        <v>15147.07</v>
      </c>
      <c r="U95" s="14">
        <f>Q95*price/1000000</f>
        <v>12883.86</v>
      </c>
    </row>
    <row r="96" spans="17:21" ht="17.25" thickBot="1" x14ac:dyDescent="0.3">
      <c r="Q96" s="6">
        <v>55</v>
      </c>
      <c r="R96" s="23">
        <f t="shared" si="42"/>
        <v>3493.33</v>
      </c>
      <c r="S96" s="23">
        <f>Q96*raw/1000000</f>
        <v>11869.55</v>
      </c>
      <c r="T96" s="23">
        <f t="shared" si="43"/>
        <v>15362.88</v>
      </c>
      <c r="U96" s="14">
        <f>Q96*price/1000000</f>
        <v>13122.45</v>
      </c>
    </row>
    <row r="97" spans="17:21" ht="17.25" thickBot="1" x14ac:dyDescent="0.3">
      <c r="Q97" s="6">
        <v>56</v>
      </c>
      <c r="R97" s="23">
        <f t="shared" si="42"/>
        <v>3493.33</v>
      </c>
      <c r="S97" s="23">
        <f>Q97*raw/1000000</f>
        <v>12085.36</v>
      </c>
      <c r="T97" s="23">
        <f t="shared" si="43"/>
        <v>15578.69</v>
      </c>
      <c r="U97" s="14">
        <f>Q97*price/1000000</f>
        <v>13361.04</v>
      </c>
    </row>
    <row r="98" spans="17:21" ht="17.25" thickBot="1" x14ac:dyDescent="0.3">
      <c r="Q98" s="6">
        <v>57</v>
      </c>
      <c r="R98" s="23">
        <f t="shared" si="42"/>
        <v>3493.33</v>
      </c>
      <c r="S98" s="23">
        <f>Q98*raw/1000000</f>
        <v>12301.17</v>
      </c>
      <c r="T98" s="23">
        <f t="shared" si="43"/>
        <v>15794.5</v>
      </c>
      <c r="U98" s="14">
        <f>Q98*price/1000000</f>
        <v>13599.63</v>
      </c>
    </row>
    <row r="99" spans="17:21" ht="17.25" thickBot="1" x14ac:dyDescent="0.3">
      <c r="Q99" s="6">
        <v>58</v>
      </c>
      <c r="R99" s="23">
        <f t="shared" si="42"/>
        <v>3493.33</v>
      </c>
      <c r="S99" s="23">
        <f>Q99*raw/1000000</f>
        <v>12516.98</v>
      </c>
      <c r="T99" s="23">
        <f t="shared" si="43"/>
        <v>16010.31</v>
      </c>
      <c r="U99" s="14">
        <f>Q99*price/1000000</f>
        <v>13838.22</v>
      </c>
    </row>
    <row r="100" spans="17:21" ht="17.25" thickBot="1" x14ac:dyDescent="0.3">
      <c r="Q100" s="6">
        <v>59</v>
      </c>
      <c r="R100" s="23">
        <f t="shared" si="42"/>
        <v>3493.33</v>
      </c>
      <c r="S100" s="23">
        <f>Q100*raw/1000000</f>
        <v>12732.79</v>
      </c>
      <c r="T100" s="23">
        <f t="shared" si="43"/>
        <v>16226.12</v>
      </c>
      <c r="U100" s="14">
        <f>Q100*price/1000000</f>
        <v>14076.81</v>
      </c>
    </row>
    <row r="101" spans="17:21" ht="17.25" thickBot="1" x14ac:dyDescent="0.3">
      <c r="Q101" s="6">
        <v>60</v>
      </c>
      <c r="R101" s="23">
        <f t="shared" si="42"/>
        <v>3493.33</v>
      </c>
      <c r="S101" s="23">
        <f>Q101*raw/1000000</f>
        <v>12948.6</v>
      </c>
      <c r="T101" s="23">
        <f t="shared" si="43"/>
        <v>16441.93</v>
      </c>
      <c r="U101" s="14">
        <f>Q101*price/1000000</f>
        <v>14315.4</v>
      </c>
    </row>
    <row r="102" spans="17:21" ht="17.25" thickBot="1" x14ac:dyDescent="0.3">
      <c r="Q102" s="6">
        <v>61</v>
      </c>
      <c r="R102" s="23">
        <f t="shared" si="42"/>
        <v>3493.33</v>
      </c>
      <c r="S102" s="23">
        <f>Q102*raw/1000000</f>
        <v>13164.41</v>
      </c>
      <c r="T102" s="23">
        <f t="shared" si="43"/>
        <v>16657.739999999998</v>
      </c>
      <c r="U102" s="14">
        <f>Q102*price/1000000</f>
        <v>14553.99</v>
      </c>
    </row>
    <row r="103" spans="17:21" ht="17.25" thickBot="1" x14ac:dyDescent="0.3">
      <c r="Q103" s="6">
        <v>62</v>
      </c>
      <c r="R103" s="23">
        <f t="shared" si="42"/>
        <v>3493.33</v>
      </c>
      <c r="S103" s="23">
        <f>Q103*raw/1000000</f>
        <v>13380.22</v>
      </c>
      <c r="T103" s="23">
        <f t="shared" si="43"/>
        <v>16873.55</v>
      </c>
      <c r="U103" s="14">
        <f>Q103*price/1000000</f>
        <v>14792.58</v>
      </c>
    </row>
    <row r="104" spans="17:21" ht="17.25" thickBot="1" x14ac:dyDescent="0.3">
      <c r="Q104" s="6">
        <v>63</v>
      </c>
      <c r="R104" s="23">
        <f t="shared" si="42"/>
        <v>3493.33</v>
      </c>
      <c r="S104" s="23">
        <f>Q104*raw/1000000</f>
        <v>13596.03</v>
      </c>
      <c r="T104" s="23">
        <f t="shared" si="43"/>
        <v>17089.36</v>
      </c>
      <c r="U104" s="14">
        <f>Q104*price/1000000</f>
        <v>15031.17</v>
      </c>
    </row>
    <row r="105" spans="17:21" ht="17.25" thickBot="1" x14ac:dyDescent="0.3">
      <c r="Q105" s="6">
        <v>64</v>
      </c>
      <c r="R105" s="23">
        <f t="shared" si="42"/>
        <v>3493.33</v>
      </c>
      <c r="S105" s="23">
        <f>Q105*raw/1000000</f>
        <v>13811.84</v>
      </c>
      <c r="T105" s="23">
        <f t="shared" si="43"/>
        <v>17305.169999999998</v>
      </c>
      <c r="U105" s="14">
        <f>Q105*price/1000000</f>
        <v>15269.76</v>
      </c>
    </row>
    <row r="106" spans="17:21" ht="17.25" thickBot="1" x14ac:dyDescent="0.3">
      <c r="Q106" s="6">
        <v>65</v>
      </c>
      <c r="R106" s="23">
        <f t="shared" ref="R106:R169" si="44">3493330000/1000000</f>
        <v>3493.33</v>
      </c>
      <c r="S106" s="23">
        <f>Q106*raw/1000000</f>
        <v>14027.65</v>
      </c>
      <c r="T106" s="23">
        <f t="shared" ref="T106:T169" si="45">SUM(R106:S106)</f>
        <v>17520.98</v>
      </c>
      <c r="U106" s="14">
        <f>Q106*price/1000000</f>
        <v>15508.35</v>
      </c>
    </row>
    <row r="107" spans="17:21" ht="17.25" thickBot="1" x14ac:dyDescent="0.3">
      <c r="Q107" s="6">
        <v>66</v>
      </c>
      <c r="R107" s="23">
        <f t="shared" si="44"/>
        <v>3493.33</v>
      </c>
      <c r="S107" s="23">
        <f>Q107*raw/1000000</f>
        <v>14243.46</v>
      </c>
      <c r="T107" s="23">
        <f t="shared" si="45"/>
        <v>17736.79</v>
      </c>
      <c r="U107" s="14">
        <f>Q107*price/1000000</f>
        <v>15746.94</v>
      </c>
    </row>
    <row r="108" spans="17:21" ht="17.25" thickBot="1" x14ac:dyDescent="0.3">
      <c r="Q108" s="6">
        <v>67</v>
      </c>
      <c r="R108" s="23">
        <f t="shared" si="44"/>
        <v>3493.33</v>
      </c>
      <c r="S108" s="23">
        <f>Q108*raw/1000000</f>
        <v>14459.27</v>
      </c>
      <c r="T108" s="23">
        <f t="shared" si="45"/>
        <v>17952.599999999999</v>
      </c>
      <c r="U108" s="14">
        <f>Q108*price/1000000</f>
        <v>15985.53</v>
      </c>
    </row>
    <row r="109" spans="17:21" ht="17.25" thickBot="1" x14ac:dyDescent="0.3">
      <c r="Q109" s="6">
        <v>68</v>
      </c>
      <c r="R109" s="23">
        <f t="shared" si="44"/>
        <v>3493.33</v>
      </c>
      <c r="S109" s="23">
        <f>Q109*raw/1000000</f>
        <v>14675.08</v>
      </c>
      <c r="T109" s="23">
        <f t="shared" si="45"/>
        <v>18168.41</v>
      </c>
      <c r="U109" s="14">
        <f>Q109*price/1000000</f>
        <v>16224.12</v>
      </c>
    </row>
    <row r="110" spans="17:21" ht="17.25" thickBot="1" x14ac:dyDescent="0.3">
      <c r="Q110" s="6">
        <v>69</v>
      </c>
      <c r="R110" s="23">
        <f t="shared" si="44"/>
        <v>3493.33</v>
      </c>
      <c r="S110" s="23">
        <f>Q110*raw/1000000</f>
        <v>14890.89</v>
      </c>
      <c r="T110" s="23">
        <f t="shared" si="45"/>
        <v>18384.22</v>
      </c>
      <c r="U110" s="14">
        <f>Q110*price/1000000</f>
        <v>16462.71</v>
      </c>
    </row>
    <row r="111" spans="17:21" ht="17.25" thickBot="1" x14ac:dyDescent="0.3">
      <c r="Q111" s="6">
        <v>70</v>
      </c>
      <c r="R111" s="23">
        <f t="shared" si="44"/>
        <v>3493.33</v>
      </c>
      <c r="S111" s="23">
        <f>Q111*raw/1000000</f>
        <v>15106.7</v>
      </c>
      <c r="T111" s="23">
        <f t="shared" si="45"/>
        <v>18600.03</v>
      </c>
      <c r="U111" s="14">
        <f>Q111*price/1000000</f>
        <v>16701.3</v>
      </c>
    </row>
    <row r="112" spans="17:21" ht="17.25" thickBot="1" x14ac:dyDescent="0.3">
      <c r="Q112" s="6">
        <v>71</v>
      </c>
      <c r="R112" s="23">
        <f t="shared" si="44"/>
        <v>3493.33</v>
      </c>
      <c r="S112" s="23">
        <f>Q112*raw/1000000</f>
        <v>15322.51</v>
      </c>
      <c r="T112" s="23">
        <f t="shared" si="45"/>
        <v>18815.84</v>
      </c>
      <c r="U112" s="14">
        <f>Q112*price/1000000</f>
        <v>16939.89</v>
      </c>
    </row>
    <row r="113" spans="17:21" ht="17.25" thickBot="1" x14ac:dyDescent="0.3">
      <c r="Q113" s="6">
        <v>72</v>
      </c>
      <c r="R113" s="23">
        <f t="shared" si="44"/>
        <v>3493.33</v>
      </c>
      <c r="S113" s="23">
        <f>Q113*raw/1000000</f>
        <v>15538.32</v>
      </c>
      <c r="T113" s="23">
        <f t="shared" si="45"/>
        <v>19031.650000000001</v>
      </c>
      <c r="U113" s="14">
        <f>Q113*price/1000000</f>
        <v>17178.48</v>
      </c>
    </row>
    <row r="114" spans="17:21" ht="17.25" thickBot="1" x14ac:dyDescent="0.3">
      <c r="Q114" s="6">
        <v>73</v>
      </c>
      <c r="R114" s="23">
        <f t="shared" si="44"/>
        <v>3493.33</v>
      </c>
      <c r="S114" s="23">
        <f>Q114*raw/1000000</f>
        <v>15754.13</v>
      </c>
      <c r="T114" s="23">
        <f t="shared" si="45"/>
        <v>19247.46</v>
      </c>
      <c r="U114" s="14">
        <f>Q114*price/1000000</f>
        <v>17417.07</v>
      </c>
    </row>
    <row r="115" spans="17:21" ht="17.25" thickBot="1" x14ac:dyDescent="0.3">
      <c r="Q115" s="6">
        <v>74</v>
      </c>
      <c r="R115" s="23">
        <f t="shared" si="44"/>
        <v>3493.33</v>
      </c>
      <c r="S115" s="23">
        <f>Q115*raw/1000000</f>
        <v>15969.94</v>
      </c>
      <c r="T115" s="23">
        <f t="shared" si="45"/>
        <v>19463.27</v>
      </c>
      <c r="U115" s="14">
        <f>Q115*price/1000000</f>
        <v>17655.66</v>
      </c>
    </row>
    <row r="116" spans="17:21" ht="17.25" thickBot="1" x14ac:dyDescent="0.3">
      <c r="Q116" s="6">
        <v>75</v>
      </c>
      <c r="R116" s="23">
        <f t="shared" si="44"/>
        <v>3493.33</v>
      </c>
      <c r="S116" s="23">
        <f>Q116*raw/1000000</f>
        <v>16185.75</v>
      </c>
      <c r="T116" s="23">
        <f t="shared" si="45"/>
        <v>19679.080000000002</v>
      </c>
      <c r="U116" s="14">
        <f>Q116*price/1000000</f>
        <v>17894.25</v>
      </c>
    </row>
    <row r="117" spans="17:21" ht="17.25" thickBot="1" x14ac:dyDescent="0.3">
      <c r="Q117" s="6">
        <v>76</v>
      </c>
      <c r="R117" s="23">
        <f t="shared" si="44"/>
        <v>3493.33</v>
      </c>
      <c r="S117" s="23">
        <f>Q117*raw/1000000</f>
        <v>16401.560000000001</v>
      </c>
      <c r="T117" s="23">
        <f t="shared" si="45"/>
        <v>19894.89</v>
      </c>
      <c r="U117" s="14">
        <f>Q117*price/1000000</f>
        <v>18132.84</v>
      </c>
    </row>
    <row r="118" spans="17:21" ht="17.25" thickBot="1" x14ac:dyDescent="0.3">
      <c r="Q118" s="6">
        <v>77</v>
      </c>
      <c r="R118" s="23">
        <f t="shared" si="44"/>
        <v>3493.33</v>
      </c>
      <c r="S118" s="23">
        <f>Q118*raw/1000000</f>
        <v>16617.37</v>
      </c>
      <c r="T118" s="23">
        <f t="shared" si="45"/>
        <v>20110.699999999997</v>
      </c>
      <c r="U118" s="14">
        <f>Q118*price/1000000</f>
        <v>18371.43</v>
      </c>
    </row>
    <row r="119" spans="17:21" ht="17.25" thickBot="1" x14ac:dyDescent="0.3">
      <c r="Q119" s="6">
        <v>78</v>
      </c>
      <c r="R119" s="23">
        <f t="shared" si="44"/>
        <v>3493.33</v>
      </c>
      <c r="S119" s="23">
        <f>Q119*raw/1000000</f>
        <v>16833.18</v>
      </c>
      <c r="T119" s="23">
        <f t="shared" si="45"/>
        <v>20326.510000000002</v>
      </c>
      <c r="U119" s="14">
        <f>Q119*price/1000000</f>
        <v>18610.02</v>
      </c>
    </row>
    <row r="120" spans="17:21" ht="17.25" thickBot="1" x14ac:dyDescent="0.3">
      <c r="Q120" s="6">
        <v>79</v>
      </c>
      <c r="R120" s="23">
        <f t="shared" si="44"/>
        <v>3493.33</v>
      </c>
      <c r="S120" s="23">
        <f>Q120*raw/1000000</f>
        <v>17048.990000000002</v>
      </c>
      <c r="T120" s="23">
        <f t="shared" si="45"/>
        <v>20542.32</v>
      </c>
      <c r="U120" s="14">
        <f>Q120*price/1000000</f>
        <v>18848.61</v>
      </c>
    </row>
    <row r="121" spans="17:21" ht="17.25" thickBot="1" x14ac:dyDescent="0.3">
      <c r="Q121" s="6">
        <v>80</v>
      </c>
      <c r="R121" s="23">
        <f t="shared" si="44"/>
        <v>3493.33</v>
      </c>
      <c r="S121" s="23">
        <f>Q121*raw/1000000</f>
        <v>17264.8</v>
      </c>
      <c r="T121" s="23">
        <f t="shared" si="45"/>
        <v>20758.129999999997</v>
      </c>
      <c r="U121" s="14">
        <f>Q121*price/1000000</f>
        <v>19087.2</v>
      </c>
    </row>
    <row r="122" spans="17:21" ht="17.25" thickBot="1" x14ac:dyDescent="0.3">
      <c r="Q122" s="6">
        <v>81</v>
      </c>
      <c r="R122" s="23">
        <f t="shared" si="44"/>
        <v>3493.33</v>
      </c>
      <c r="S122" s="23">
        <f>Q122*raw/1000000</f>
        <v>17480.61</v>
      </c>
      <c r="T122" s="23">
        <f t="shared" si="45"/>
        <v>20973.940000000002</v>
      </c>
      <c r="U122" s="14">
        <f>Q122*price/1000000</f>
        <v>19325.79</v>
      </c>
    </row>
    <row r="123" spans="17:21" ht="17.25" thickBot="1" x14ac:dyDescent="0.3">
      <c r="Q123" s="6">
        <v>82</v>
      </c>
      <c r="R123" s="23">
        <f t="shared" si="44"/>
        <v>3493.33</v>
      </c>
      <c r="S123" s="23">
        <f>Q123*raw/1000000</f>
        <v>17696.419999999998</v>
      </c>
      <c r="T123" s="23">
        <f t="shared" si="45"/>
        <v>21189.75</v>
      </c>
      <c r="U123" s="14">
        <f>Q123*price/1000000</f>
        <v>19564.38</v>
      </c>
    </row>
    <row r="124" spans="17:21" ht="17.25" thickBot="1" x14ac:dyDescent="0.3">
      <c r="Q124" s="6">
        <v>83</v>
      </c>
      <c r="R124" s="23">
        <f t="shared" si="44"/>
        <v>3493.33</v>
      </c>
      <c r="S124" s="23">
        <f>Q124*raw/1000000</f>
        <v>17912.23</v>
      </c>
      <c r="T124" s="23">
        <f t="shared" si="45"/>
        <v>21405.559999999998</v>
      </c>
      <c r="U124" s="14">
        <f>Q124*price/1000000</f>
        <v>19802.97</v>
      </c>
    </row>
    <row r="125" spans="17:21" ht="17.25" thickBot="1" x14ac:dyDescent="0.3">
      <c r="Q125" s="6">
        <v>84</v>
      </c>
      <c r="R125" s="23">
        <f t="shared" si="44"/>
        <v>3493.33</v>
      </c>
      <c r="S125" s="23">
        <f>Q125*raw/1000000</f>
        <v>18128.04</v>
      </c>
      <c r="T125" s="23">
        <f t="shared" si="45"/>
        <v>21621.370000000003</v>
      </c>
      <c r="U125" s="14">
        <f>Q125*price/1000000</f>
        <v>20041.560000000001</v>
      </c>
    </row>
    <row r="126" spans="17:21" ht="17.25" thickBot="1" x14ac:dyDescent="0.3">
      <c r="Q126" s="6">
        <v>85</v>
      </c>
      <c r="R126" s="23">
        <f t="shared" si="44"/>
        <v>3493.33</v>
      </c>
      <c r="S126" s="23">
        <f>Q126*raw/1000000</f>
        <v>18343.849999999999</v>
      </c>
      <c r="T126" s="23">
        <f t="shared" si="45"/>
        <v>21837.18</v>
      </c>
      <c r="U126" s="14">
        <f>Q126*price/1000000</f>
        <v>20280.150000000001</v>
      </c>
    </row>
    <row r="127" spans="17:21" ht="17.25" thickBot="1" x14ac:dyDescent="0.3">
      <c r="Q127" s="6">
        <v>86</v>
      </c>
      <c r="R127" s="23">
        <f t="shared" si="44"/>
        <v>3493.33</v>
      </c>
      <c r="S127" s="23">
        <f>Q127*raw/1000000</f>
        <v>18559.66</v>
      </c>
      <c r="T127" s="23">
        <f t="shared" si="45"/>
        <v>22052.989999999998</v>
      </c>
      <c r="U127" s="14">
        <f>Q127*price/1000000</f>
        <v>20518.740000000002</v>
      </c>
    </row>
    <row r="128" spans="17:21" ht="17.25" thickBot="1" x14ac:dyDescent="0.3">
      <c r="Q128" s="6">
        <v>87</v>
      </c>
      <c r="R128" s="23">
        <f t="shared" si="44"/>
        <v>3493.33</v>
      </c>
      <c r="S128" s="23">
        <f>Q128*raw/1000000</f>
        <v>18775.47</v>
      </c>
      <c r="T128" s="23">
        <f t="shared" si="45"/>
        <v>22268.800000000003</v>
      </c>
      <c r="U128" s="14">
        <f>Q128*price/1000000</f>
        <v>20757.330000000002</v>
      </c>
    </row>
    <row r="129" spans="17:21" ht="17.25" thickBot="1" x14ac:dyDescent="0.3">
      <c r="Q129" s="6">
        <v>88</v>
      </c>
      <c r="R129" s="23">
        <f t="shared" si="44"/>
        <v>3493.33</v>
      </c>
      <c r="S129" s="23">
        <f>Q129*raw/1000000</f>
        <v>18991.28</v>
      </c>
      <c r="T129" s="23">
        <f t="shared" si="45"/>
        <v>22484.61</v>
      </c>
      <c r="U129" s="14">
        <f>Q129*price/1000000</f>
        <v>20995.919999999998</v>
      </c>
    </row>
    <row r="130" spans="17:21" ht="17.25" thickBot="1" x14ac:dyDescent="0.3">
      <c r="Q130" s="6">
        <v>89</v>
      </c>
      <c r="R130" s="23">
        <f t="shared" si="44"/>
        <v>3493.33</v>
      </c>
      <c r="S130" s="23">
        <f>Q130*raw/1000000</f>
        <v>19207.09</v>
      </c>
      <c r="T130" s="23">
        <f t="shared" si="45"/>
        <v>22700.42</v>
      </c>
      <c r="U130" s="14">
        <f>Q130*price/1000000</f>
        <v>21234.51</v>
      </c>
    </row>
    <row r="131" spans="17:21" ht="17.25" thickBot="1" x14ac:dyDescent="0.3">
      <c r="Q131" s="6">
        <v>90</v>
      </c>
      <c r="R131" s="23">
        <f t="shared" si="44"/>
        <v>3493.33</v>
      </c>
      <c r="S131" s="23">
        <f>Q131*raw/1000000</f>
        <v>19422.900000000001</v>
      </c>
      <c r="T131" s="23">
        <f t="shared" si="45"/>
        <v>22916.230000000003</v>
      </c>
      <c r="U131" s="14">
        <f>Q131*price/1000000</f>
        <v>21473.1</v>
      </c>
    </row>
    <row r="132" spans="17:21" ht="17.25" thickBot="1" x14ac:dyDescent="0.3">
      <c r="Q132" s="6">
        <v>91</v>
      </c>
      <c r="R132" s="23">
        <f t="shared" si="44"/>
        <v>3493.33</v>
      </c>
      <c r="S132" s="23">
        <f>Q132*raw/1000000</f>
        <v>19638.71</v>
      </c>
      <c r="T132" s="23">
        <f t="shared" si="45"/>
        <v>23132.04</v>
      </c>
      <c r="U132" s="14">
        <f>Q132*price/1000000</f>
        <v>21711.69</v>
      </c>
    </row>
    <row r="133" spans="17:21" ht="17.25" thickBot="1" x14ac:dyDescent="0.3">
      <c r="Q133" s="6">
        <v>92</v>
      </c>
      <c r="R133" s="23">
        <f t="shared" si="44"/>
        <v>3493.33</v>
      </c>
      <c r="S133" s="23">
        <f>Q133*raw/1000000</f>
        <v>19854.52</v>
      </c>
      <c r="T133" s="23">
        <f t="shared" si="45"/>
        <v>23347.85</v>
      </c>
      <c r="U133" s="14">
        <f>Q133*price/1000000</f>
        <v>21950.28</v>
      </c>
    </row>
    <row r="134" spans="17:21" ht="17.25" thickBot="1" x14ac:dyDescent="0.3">
      <c r="Q134" s="6">
        <v>93</v>
      </c>
      <c r="R134" s="23">
        <f t="shared" si="44"/>
        <v>3493.33</v>
      </c>
      <c r="S134" s="23">
        <f>Q134*raw/1000000</f>
        <v>20070.330000000002</v>
      </c>
      <c r="T134" s="23">
        <f t="shared" si="45"/>
        <v>23563.660000000003</v>
      </c>
      <c r="U134" s="14">
        <f>Q134*price/1000000</f>
        <v>22188.87</v>
      </c>
    </row>
    <row r="135" spans="17:21" ht="17.25" thickBot="1" x14ac:dyDescent="0.3">
      <c r="Q135" s="6">
        <v>94</v>
      </c>
      <c r="R135" s="23">
        <f t="shared" si="44"/>
        <v>3493.33</v>
      </c>
      <c r="S135" s="23">
        <f>Q135*raw/1000000</f>
        <v>20286.14</v>
      </c>
      <c r="T135" s="23">
        <f t="shared" si="45"/>
        <v>23779.47</v>
      </c>
      <c r="U135" s="14">
        <f>Q135*price/1000000</f>
        <v>22427.46</v>
      </c>
    </row>
    <row r="136" spans="17:21" ht="17.25" thickBot="1" x14ac:dyDescent="0.3">
      <c r="Q136" s="6">
        <v>95</v>
      </c>
      <c r="R136" s="23">
        <f t="shared" si="44"/>
        <v>3493.33</v>
      </c>
      <c r="S136" s="23">
        <f>Q136*raw/1000000</f>
        <v>20501.95</v>
      </c>
      <c r="T136" s="23">
        <f t="shared" si="45"/>
        <v>23995.279999999999</v>
      </c>
      <c r="U136" s="14">
        <f>Q136*price/1000000</f>
        <v>22666.05</v>
      </c>
    </row>
    <row r="137" spans="17:21" ht="17.25" thickBot="1" x14ac:dyDescent="0.3">
      <c r="Q137" s="6">
        <v>96</v>
      </c>
      <c r="R137" s="23">
        <f t="shared" si="44"/>
        <v>3493.33</v>
      </c>
      <c r="S137" s="23">
        <f>Q137*raw/1000000</f>
        <v>20717.759999999998</v>
      </c>
      <c r="T137" s="23">
        <f t="shared" si="45"/>
        <v>24211.089999999997</v>
      </c>
      <c r="U137" s="14">
        <f>Q137*price/1000000</f>
        <v>22904.639999999999</v>
      </c>
    </row>
    <row r="138" spans="17:21" ht="17.25" thickBot="1" x14ac:dyDescent="0.3">
      <c r="Q138" s="6">
        <v>97</v>
      </c>
      <c r="R138" s="23">
        <f t="shared" si="44"/>
        <v>3493.33</v>
      </c>
      <c r="S138" s="23">
        <f>Q138*raw/1000000</f>
        <v>20933.57</v>
      </c>
      <c r="T138" s="23">
        <f t="shared" si="45"/>
        <v>24426.9</v>
      </c>
      <c r="U138" s="14">
        <f>Q138*price/1000000</f>
        <v>23143.23</v>
      </c>
    </row>
    <row r="139" spans="17:21" ht="17.25" thickBot="1" x14ac:dyDescent="0.3">
      <c r="Q139" s="6">
        <v>98</v>
      </c>
      <c r="R139" s="23">
        <f t="shared" si="44"/>
        <v>3493.33</v>
      </c>
      <c r="S139" s="23">
        <f>Q139*raw/1000000</f>
        <v>21149.38</v>
      </c>
      <c r="T139" s="23">
        <f t="shared" si="45"/>
        <v>24642.71</v>
      </c>
      <c r="U139" s="14">
        <f>Q139*price/1000000</f>
        <v>23381.82</v>
      </c>
    </row>
    <row r="140" spans="17:21" ht="17.25" thickBot="1" x14ac:dyDescent="0.3">
      <c r="Q140" s="6">
        <v>99</v>
      </c>
      <c r="R140" s="23">
        <f t="shared" si="44"/>
        <v>3493.33</v>
      </c>
      <c r="S140" s="23">
        <f>Q140*raw/1000000</f>
        <v>21365.19</v>
      </c>
      <c r="T140" s="23">
        <f t="shared" si="45"/>
        <v>24858.519999999997</v>
      </c>
      <c r="U140" s="14">
        <f>Q140*price/1000000</f>
        <v>23620.41</v>
      </c>
    </row>
    <row r="141" spans="17:21" ht="17.25" thickBot="1" x14ac:dyDescent="0.3">
      <c r="Q141" s="6">
        <v>100</v>
      </c>
      <c r="R141" s="23">
        <f t="shared" si="44"/>
        <v>3493.33</v>
      </c>
      <c r="S141" s="23">
        <f>Q141*raw/1000000</f>
        <v>21581</v>
      </c>
      <c r="T141" s="23">
        <f t="shared" si="45"/>
        <v>25074.33</v>
      </c>
      <c r="U141" s="14">
        <f>Q141*price/1000000</f>
        <v>23859</v>
      </c>
    </row>
    <row r="142" spans="17:21" ht="17.25" thickBot="1" x14ac:dyDescent="0.3">
      <c r="Q142" s="6">
        <v>101</v>
      </c>
      <c r="R142" s="23">
        <f t="shared" si="44"/>
        <v>3493.33</v>
      </c>
      <c r="S142" s="23">
        <f>Q142*raw/1000000</f>
        <v>21796.81</v>
      </c>
      <c r="T142" s="23">
        <f t="shared" si="45"/>
        <v>25290.14</v>
      </c>
      <c r="U142" s="14">
        <f>Q142*price/1000000</f>
        <v>24097.59</v>
      </c>
    </row>
    <row r="143" spans="17:21" ht="17.25" thickBot="1" x14ac:dyDescent="0.3">
      <c r="Q143" s="6">
        <v>102</v>
      </c>
      <c r="R143" s="23">
        <f t="shared" si="44"/>
        <v>3493.33</v>
      </c>
      <c r="S143" s="23">
        <f>Q143*raw/1000000</f>
        <v>22012.62</v>
      </c>
      <c r="T143" s="23">
        <f t="shared" si="45"/>
        <v>25505.949999999997</v>
      </c>
      <c r="U143" s="14">
        <f>Q143*price/1000000</f>
        <v>24336.18</v>
      </c>
    </row>
    <row r="144" spans="17:21" ht="17.25" thickBot="1" x14ac:dyDescent="0.3">
      <c r="Q144" s="6">
        <v>103</v>
      </c>
      <c r="R144" s="23">
        <f t="shared" si="44"/>
        <v>3493.33</v>
      </c>
      <c r="S144" s="23">
        <f>Q144*raw/1000000</f>
        <v>22228.43</v>
      </c>
      <c r="T144" s="23">
        <f t="shared" si="45"/>
        <v>25721.760000000002</v>
      </c>
      <c r="U144" s="14">
        <f>Q144*price/1000000</f>
        <v>24574.77</v>
      </c>
    </row>
    <row r="145" spans="17:21" ht="17.25" thickBot="1" x14ac:dyDescent="0.3">
      <c r="Q145" s="6">
        <v>104</v>
      </c>
      <c r="R145" s="23">
        <f t="shared" si="44"/>
        <v>3493.33</v>
      </c>
      <c r="S145" s="23">
        <f>Q145*raw/1000000</f>
        <v>22444.240000000002</v>
      </c>
      <c r="T145" s="23">
        <f t="shared" si="45"/>
        <v>25937.57</v>
      </c>
      <c r="U145" s="14">
        <f>Q145*price/1000000</f>
        <v>24813.360000000001</v>
      </c>
    </row>
    <row r="146" spans="17:21" ht="17.25" thickBot="1" x14ac:dyDescent="0.3">
      <c r="Q146" s="6">
        <v>105</v>
      </c>
      <c r="R146" s="23">
        <f t="shared" si="44"/>
        <v>3493.33</v>
      </c>
      <c r="S146" s="23">
        <f>Q146*raw/1000000</f>
        <v>22660.05</v>
      </c>
      <c r="T146" s="23">
        <f t="shared" si="45"/>
        <v>26153.379999999997</v>
      </c>
      <c r="U146" s="14">
        <f>Q146*price/1000000</f>
        <v>25051.95</v>
      </c>
    </row>
    <row r="147" spans="17:21" ht="17.25" thickBot="1" x14ac:dyDescent="0.3">
      <c r="Q147" s="6">
        <v>106</v>
      </c>
      <c r="R147" s="23">
        <f t="shared" si="44"/>
        <v>3493.33</v>
      </c>
      <c r="S147" s="23">
        <f>Q147*raw/1000000</f>
        <v>22875.86</v>
      </c>
      <c r="T147" s="23">
        <f t="shared" si="45"/>
        <v>26369.190000000002</v>
      </c>
      <c r="U147" s="14">
        <f>Q147*price/1000000</f>
        <v>25290.54</v>
      </c>
    </row>
    <row r="148" spans="17:21" ht="17.25" thickBot="1" x14ac:dyDescent="0.3">
      <c r="Q148" s="6">
        <v>107</v>
      </c>
      <c r="R148" s="23">
        <f t="shared" si="44"/>
        <v>3493.33</v>
      </c>
      <c r="S148" s="23">
        <f>Q148*raw/1000000</f>
        <v>23091.67</v>
      </c>
      <c r="T148" s="23">
        <f t="shared" si="45"/>
        <v>26585</v>
      </c>
      <c r="U148" s="14">
        <f>Q148*price/1000000</f>
        <v>25529.13</v>
      </c>
    </row>
    <row r="149" spans="17:21" ht="17.25" thickBot="1" x14ac:dyDescent="0.3">
      <c r="Q149" s="6">
        <v>108</v>
      </c>
      <c r="R149" s="23">
        <f t="shared" si="44"/>
        <v>3493.33</v>
      </c>
      <c r="S149" s="23">
        <f>Q149*raw/1000000</f>
        <v>23307.48</v>
      </c>
      <c r="T149" s="23">
        <f t="shared" si="45"/>
        <v>26800.809999999998</v>
      </c>
      <c r="U149" s="14">
        <f>Q149*price/1000000</f>
        <v>25767.72</v>
      </c>
    </row>
    <row r="150" spans="17:21" ht="17.25" thickBot="1" x14ac:dyDescent="0.3">
      <c r="Q150" s="6">
        <v>109</v>
      </c>
      <c r="R150" s="23">
        <f t="shared" si="44"/>
        <v>3493.33</v>
      </c>
      <c r="S150" s="23">
        <f>Q150*raw/1000000</f>
        <v>23523.29</v>
      </c>
      <c r="T150" s="23">
        <f t="shared" si="45"/>
        <v>27016.620000000003</v>
      </c>
      <c r="U150" s="14">
        <f>Q150*price/1000000</f>
        <v>26006.31</v>
      </c>
    </row>
    <row r="151" spans="17:21" ht="17.25" thickBot="1" x14ac:dyDescent="0.3">
      <c r="Q151" s="6">
        <v>110</v>
      </c>
      <c r="R151" s="23">
        <f t="shared" si="44"/>
        <v>3493.33</v>
      </c>
      <c r="S151" s="23">
        <f>Q151*raw/1000000</f>
        <v>23739.1</v>
      </c>
      <c r="T151" s="23">
        <f t="shared" si="45"/>
        <v>27232.43</v>
      </c>
      <c r="U151" s="14">
        <f>Q151*price/1000000</f>
        <v>26244.9</v>
      </c>
    </row>
    <row r="152" spans="17:21" ht="17.25" thickBot="1" x14ac:dyDescent="0.3">
      <c r="Q152" s="6">
        <v>111</v>
      </c>
      <c r="R152" s="23">
        <f t="shared" si="44"/>
        <v>3493.33</v>
      </c>
      <c r="S152" s="23">
        <f>Q152*raw/1000000</f>
        <v>23954.91</v>
      </c>
      <c r="T152" s="23">
        <f t="shared" si="45"/>
        <v>27448.239999999998</v>
      </c>
      <c r="U152" s="14">
        <f>Q152*price/1000000</f>
        <v>26483.49</v>
      </c>
    </row>
    <row r="153" spans="17:21" ht="17.25" thickBot="1" x14ac:dyDescent="0.3">
      <c r="Q153" s="6">
        <v>112</v>
      </c>
      <c r="R153" s="23">
        <f t="shared" si="44"/>
        <v>3493.33</v>
      </c>
      <c r="S153" s="23">
        <f>Q153*raw/1000000</f>
        <v>24170.720000000001</v>
      </c>
      <c r="T153" s="23">
        <f t="shared" si="45"/>
        <v>27664.050000000003</v>
      </c>
      <c r="U153" s="14">
        <f>Q153*price/1000000</f>
        <v>26722.080000000002</v>
      </c>
    </row>
    <row r="154" spans="17:21" ht="17.25" thickBot="1" x14ac:dyDescent="0.3">
      <c r="Q154" s="6">
        <v>113</v>
      </c>
      <c r="R154" s="23">
        <f t="shared" si="44"/>
        <v>3493.33</v>
      </c>
      <c r="S154" s="23">
        <f>Q154*raw/1000000</f>
        <v>24386.53</v>
      </c>
      <c r="T154" s="23">
        <f t="shared" si="45"/>
        <v>27879.86</v>
      </c>
      <c r="U154" s="14">
        <f>Q154*price/1000000</f>
        <v>26960.67</v>
      </c>
    </row>
    <row r="155" spans="17:21" ht="17.25" thickBot="1" x14ac:dyDescent="0.3">
      <c r="Q155" s="6">
        <v>114</v>
      </c>
      <c r="R155" s="23">
        <f t="shared" si="44"/>
        <v>3493.33</v>
      </c>
      <c r="S155" s="23">
        <f>Q155*raw/1000000</f>
        <v>24602.34</v>
      </c>
      <c r="T155" s="23">
        <f t="shared" si="45"/>
        <v>28095.67</v>
      </c>
      <c r="U155" s="14">
        <f>Q155*price/1000000</f>
        <v>27199.26</v>
      </c>
    </row>
    <row r="156" spans="17:21" ht="17.25" thickBot="1" x14ac:dyDescent="0.3">
      <c r="Q156" s="6">
        <v>115</v>
      </c>
      <c r="R156" s="23">
        <f t="shared" si="44"/>
        <v>3493.33</v>
      </c>
      <c r="S156" s="23">
        <f>Q156*raw/1000000</f>
        <v>24818.15</v>
      </c>
      <c r="T156" s="23">
        <f t="shared" si="45"/>
        <v>28311.480000000003</v>
      </c>
      <c r="U156" s="14">
        <f>Q156*price/1000000</f>
        <v>27437.85</v>
      </c>
    </row>
    <row r="157" spans="17:21" ht="17.25" thickBot="1" x14ac:dyDescent="0.3">
      <c r="Q157" s="6">
        <v>116</v>
      </c>
      <c r="R157" s="23">
        <f t="shared" si="44"/>
        <v>3493.33</v>
      </c>
      <c r="S157" s="23">
        <f>Q157*raw/1000000</f>
        <v>25033.96</v>
      </c>
      <c r="T157" s="23">
        <f t="shared" si="45"/>
        <v>28527.29</v>
      </c>
      <c r="U157" s="14">
        <f>Q157*price/1000000</f>
        <v>27676.44</v>
      </c>
    </row>
    <row r="158" spans="17:21" ht="17.25" thickBot="1" x14ac:dyDescent="0.3">
      <c r="Q158" s="6">
        <v>117</v>
      </c>
      <c r="R158" s="23">
        <f t="shared" si="44"/>
        <v>3493.33</v>
      </c>
      <c r="S158" s="23">
        <f>Q158*raw/1000000</f>
        <v>25249.77</v>
      </c>
      <c r="T158" s="23">
        <f t="shared" si="45"/>
        <v>28743.1</v>
      </c>
      <c r="U158" s="14">
        <f>Q158*price/1000000</f>
        <v>27915.03</v>
      </c>
    </row>
    <row r="159" spans="17:21" ht="17.25" thickBot="1" x14ac:dyDescent="0.3">
      <c r="Q159" s="6">
        <v>118</v>
      </c>
      <c r="R159" s="23">
        <f t="shared" si="44"/>
        <v>3493.33</v>
      </c>
      <c r="S159" s="23">
        <f>Q159*raw/1000000</f>
        <v>25465.58</v>
      </c>
      <c r="T159" s="23">
        <f t="shared" si="45"/>
        <v>28958.910000000003</v>
      </c>
      <c r="U159" s="14">
        <f>Q159*price/1000000</f>
        <v>28153.62</v>
      </c>
    </row>
    <row r="160" spans="17:21" ht="17.25" thickBot="1" x14ac:dyDescent="0.3">
      <c r="Q160" s="6">
        <v>119</v>
      </c>
      <c r="R160" s="23">
        <f t="shared" si="44"/>
        <v>3493.33</v>
      </c>
      <c r="S160" s="23">
        <f>Q160*raw/1000000</f>
        <v>25681.39</v>
      </c>
      <c r="T160" s="23">
        <f t="shared" si="45"/>
        <v>29174.720000000001</v>
      </c>
      <c r="U160" s="14">
        <f>Q160*price/1000000</f>
        <v>28392.21</v>
      </c>
    </row>
    <row r="161" spans="17:21" ht="17.25" thickBot="1" x14ac:dyDescent="0.3">
      <c r="Q161" s="6">
        <v>120</v>
      </c>
      <c r="R161" s="23">
        <f t="shared" si="44"/>
        <v>3493.33</v>
      </c>
      <c r="S161" s="23">
        <f>Q161*raw/1000000</f>
        <v>25897.200000000001</v>
      </c>
      <c r="T161" s="23">
        <f t="shared" si="45"/>
        <v>29390.53</v>
      </c>
      <c r="U161" s="14">
        <f>Q161*price/1000000</f>
        <v>28630.799999999999</v>
      </c>
    </row>
    <row r="162" spans="17:21" ht="17.25" thickBot="1" x14ac:dyDescent="0.3">
      <c r="Q162" s="6">
        <v>121</v>
      </c>
      <c r="R162" s="23">
        <f t="shared" si="44"/>
        <v>3493.33</v>
      </c>
      <c r="S162" s="23">
        <f>Q162*raw/1000000</f>
        <v>26113.01</v>
      </c>
      <c r="T162" s="23">
        <f t="shared" si="45"/>
        <v>29606.339999999997</v>
      </c>
      <c r="U162" s="14">
        <f>Q162*price/1000000</f>
        <v>28869.39</v>
      </c>
    </row>
    <row r="163" spans="17:21" ht="17.25" thickBot="1" x14ac:dyDescent="0.3">
      <c r="Q163" s="6">
        <v>122</v>
      </c>
      <c r="R163" s="23">
        <f t="shared" si="44"/>
        <v>3493.33</v>
      </c>
      <c r="S163" s="23">
        <f>Q163*raw/1000000</f>
        <v>26328.82</v>
      </c>
      <c r="T163" s="23">
        <f t="shared" si="45"/>
        <v>29822.15</v>
      </c>
      <c r="U163" s="14">
        <f>Q163*price/1000000</f>
        <v>29107.98</v>
      </c>
    </row>
    <row r="164" spans="17:21" ht="17.25" thickBot="1" x14ac:dyDescent="0.3">
      <c r="Q164" s="6">
        <v>123</v>
      </c>
      <c r="R164" s="23">
        <f t="shared" si="44"/>
        <v>3493.33</v>
      </c>
      <c r="S164" s="23">
        <f>Q164*raw/1000000</f>
        <v>26544.63</v>
      </c>
      <c r="T164" s="23">
        <f t="shared" si="45"/>
        <v>30037.96</v>
      </c>
      <c r="U164" s="14">
        <f>Q164*price/1000000</f>
        <v>29346.57</v>
      </c>
    </row>
    <row r="165" spans="17:21" ht="17.25" thickBot="1" x14ac:dyDescent="0.3">
      <c r="Q165" s="6">
        <v>124</v>
      </c>
      <c r="R165" s="23">
        <f t="shared" si="44"/>
        <v>3493.33</v>
      </c>
      <c r="S165" s="23">
        <f>Q165*raw/1000000</f>
        <v>26760.44</v>
      </c>
      <c r="T165" s="23">
        <f t="shared" si="45"/>
        <v>30253.769999999997</v>
      </c>
      <c r="U165" s="14">
        <f>Q165*price/1000000</f>
        <v>29585.16</v>
      </c>
    </row>
    <row r="166" spans="17:21" ht="17.25" thickBot="1" x14ac:dyDescent="0.3">
      <c r="Q166" s="6">
        <v>125</v>
      </c>
      <c r="R166" s="23">
        <f t="shared" si="44"/>
        <v>3493.33</v>
      </c>
      <c r="S166" s="23">
        <f>Q166*raw/1000000</f>
        <v>26976.25</v>
      </c>
      <c r="T166" s="23">
        <f t="shared" si="45"/>
        <v>30469.58</v>
      </c>
      <c r="U166" s="14">
        <f>Q166*price/1000000</f>
        <v>29823.75</v>
      </c>
    </row>
    <row r="167" spans="17:21" ht="17.25" thickBot="1" x14ac:dyDescent="0.3">
      <c r="Q167" s="6">
        <v>126</v>
      </c>
      <c r="R167" s="23">
        <f t="shared" si="44"/>
        <v>3493.33</v>
      </c>
      <c r="S167" s="23">
        <f>Q167*raw/1000000</f>
        <v>27192.06</v>
      </c>
      <c r="T167" s="23">
        <f t="shared" si="45"/>
        <v>30685.39</v>
      </c>
      <c r="U167" s="14">
        <f>Q167*price/1000000</f>
        <v>30062.34</v>
      </c>
    </row>
    <row r="168" spans="17:21" ht="17.25" thickBot="1" x14ac:dyDescent="0.3">
      <c r="Q168" s="6">
        <v>127</v>
      </c>
      <c r="R168" s="23">
        <f t="shared" si="44"/>
        <v>3493.33</v>
      </c>
      <c r="S168" s="23">
        <f>Q168*raw/1000000</f>
        <v>27407.87</v>
      </c>
      <c r="T168" s="23">
        <f t="shared" si="45"/>
        <v>30901.199999999997</v>
      </c>
      <c r="U168" s="14">
        <f>Q168*price/1000000</f>
        <v>30300.93</v>
      </c>
    </row>
    <row r="169" spans="17:21" ht="17.25" thickBot="1" x14ac:dyDescent="0.3">
      <c r="Q169" s="6">
        <v>128</v>
      </c>
      <c r="R169" s="23">
        <f t="shared" si="44"/>
        <v>3493.33</v>
      </c>
      <c r="S169" s="23">
        <f>Q169*raw/1000000</f>
        <v>27623.68</v>
      </c>
      <c r="T169" s="23">
        <f t="shared" si="45"/>
        <v>31117.010000000002</v>
      </c>
      <c r="U169" s="14">
        <f>Q169*price/1000000</f>
        <v>30539.52</v>
      </c>
    </row>
    <row r="170" spans="17:21" ht="17.25" thickBot="1" x14ac:dyDescent="0.3">
      <c r="Q170" s="6">
        <v>129</v>
      </c>
      <c r="R170" s="23">
        <f t="shared" ref="R170:R233" si="46">3493330000/1000000</f>
        <v>3493.33</v>
      </c>
      <c r="S170" s="23">
        <f>Q170*raw/1000000</f>
        <v>27839.49</v>
      </c>
      <c r="T170" s="23">
        <f t="shared" ref="T170:T233" si="47">SUM(R170:S170)</f>
        <v>31332.82</v>
      </c>
      <c r="U170" s="14">
        <f>Q170*price/1000000</f>
        <v>30778.11</v>
      </c>
    </row>
    <row r="171" spans="17:21" ht="17.25" thickBot="1" x14ac:dyDescent="0.3">
      <c r="Q171" s="6">
        <v>130</v>
      </c>
      <c r="R171" s="23">
        <f t="shared" si="46"/>
        <v>3493.33</v>
      </c>
      <c r="S171" s="23">
        <f>Q171*raw/1000000</f>
        <v>28055.3</v>
      </c>
      <c r="T171" s="23">
        <f t="shared" si="47"/>
        <v>31548.629999999997</v>
      </c>
      <c r="U171" s="14">
        <f>Q171*price/1000000</f>
        <v>31016.7</v>
      </c>
    </row>
    <row r="172" spans="17:21" ht="17.25" thickBot="1" x14ac:dyDescent="0.3">
      <c r="Q172" s="6">
        <v>131</v>
      </c>
      <c r="R172" s="23">
        <f t="shared" si="46"/>
        <v>3493.33</v>
      </c>
      <c r="S172" s="23">
        <f>Q172*raw/1000000</f>
        <v>28271.11</v>
      </c>
      <c r="T172" s="23">
        <f t="shared" si="47"/>
        <v>31764.440000000002</v>
      </c>
      <c r="U172" s="14">
        <f>Q172*price/1000000</f>
        <v>31255.29</v>
      </c>
    </row>
    <row r="173" spans="17:21" ht="17.25" thickBot="1" x14ac:dyDescent="0.3">
      <c r="Q173" s="6">
        <v>132</v>
      </c>
      <c r="R173" s="23">
        <f t="shared" si="46"/>
        <v>3493.33</v>
      </c>
      <c r="S173" s="23">
        <f>Q173*raw/1000000</f>
        <v>28486.92</v>
      </c>
      <c r="T173" s="23">
        <f t="shared" si="47"/>
        <v>31980.25</v>
      </c>
      <c r="U173" s="14">
        <f>Q173*price/1000000</f>
        <v>31493.88</v>
      </c>
    </row>
    <row r="174" spans="17:21" ht="17.25" thickBot="1" x14ac:dyDescent="0.3">
      <c r="Q174" s="6">
        <v>133</v>
      </c>
      <c r="R174" s="23">
        <f t="shared" si="46"/>
        <v>3493.33</v>
      </c>
      <c r="S174" s="23">
        <f>Q174*raw/1000000</f>
        <v>28702.73</v>
      </c>
      <c r="T174" s="23">
        <f t="shared" si="47"/>
        <v>32196.059999999998</v>
      </c>
      <c r="U174" s="14">
        <f>Q174*price/1000000</f>
        <v>31732.47</v>
      </c>
    </row>
    <row r="175" spans="17:21" ht="17.25" thickBot="1" x14ac:dyDescent="0.3">
      <c r="Q175" s="6">
        <v>134</v>
      </c>
      <c r="R175" s="23">
        <f t="shared" si="46"/>
        <v>3493.33</v>
      </c>
      <c r="S175" s="23">
        <f>Q175*raw/1000000</f>
        <v>28918.54</v>
      </c>
      <c r="T175" s="23">
        <f t="shared" si="47"/>
        <v>32411.870000000003</v>
      </c>
      <c r="U175" s="14">
        <f>Q175*price/1000000</f>
        <v>31971.06</v>
      </c>
    </row>
    <row r="176" spans="17:21" ht="17.25" thickBot="1" x14ac:dyDescent="0.3">
      <c r="Q176" s="6">
        <v>135</v>
      </c>
      <c r="R176" s="23">
        <f t="shared" si="46"/>
        <v>3493.33</v>
      </c>
      <c r="S176" s="23">
        <f>Q176*raw/1000000</f>
        <v>29134.35</v>
      </c>
      <c r="T176" s="23">
        <f t="shared" si="47"/>
        <v>32627.68</v>
      </c>
      <c r="U176" s="14">
        <f>Q176*price/1000000</f>
        <v>32209.65</v>
      </c>
    </row>
    <row r="177" spans="17:21" ht="17.25" thickBot="1" x14ac:dyDescent="0.3">
      <c r="Q177" s="6">
        <v>136</v>
      </c>
      <c r="R177" s="23">
        <f t="shared" si="46"/>
        <v>3493.33</v>
      </c>
      <c r="S177" s="23">
        <f>Q177*raw/1000000</f>
        <v>29350.16</v>
      </c>
      <c r="T177" s="23">
        <f t="shared" si="47"/>
        <v>32843.49</v>
      </c>
      <c r="U177" s="14">
        <f>Q177*price/1000000</f>
        <v>32448.240000000002</v>
      </c>
    </row>
    <row r="178" spans="17:21" ht="17.25" thickBot="1" x14ac:dyDescent="0.3">
      <c r="Q178" s="6">
        <v>137</v>
      </c>
      <c r="R178" s="23">
        <f t="shared" si="46"/>
        <v>3493.33</v>
      </c>
      <c r="S178" s="23">
        <f>Q178*raw/1000000</f>
        <v>29565.97</v>
      </c>
      <c r="T178" s="23">
        <f t="shared" si="47"/>
        <v>33059.300000000003</v>
      </c>
      <c r="U178" s="14">
        <f>Q178*price/1000000</f>
        <v>32686.83</v>
      </c>
    </row>
    <row r="179" spans="17:21" ht="17.25" thickBot="1" x14ac:dyDescent="0.3">
      <c r="Q179" s="6">
        <v>138</v>
      </c>
      <c r="R179" s="23">
        <f t="shared" si="46"/>
        <v>3493.33</v>
      </c>
      <c r="S179" s="23">
        <f>Q179*raw/1000000</f>
        <v>29781.78</v>
      </c>
      <c r="T179" s="23">
        <f t="shared" si="47"/>
        <v>33275.11</v>
      </c>
      <c r="U179" s="14">
        <f>Q179*price/1000000</f>
        <v>32925.42</v>
      </c>
    </row>
    <row r="180" spans="17:21" ht="17.25" thickBot="1" x14ac:dyDescent="0.3">
      <c r="Q180" s="6">
        <v>139</v>
      </c>
      <c r="R180" s="23">
        <f t="shared" si="46"/>
        <v>3493.33</v>
      </c>
      <c r="S180" s="23">
        <f>Q180*raw/1000000</f>
        <v>29997.59</v>
      </c>
      <c r="T180" s="23">
        <f t="shared" si="47"/>
        <v>33490.92</v>
      </c>
      <c r="U180" s="14">
        <f>Q180*price/1000000</f>
        <v>33164.01</v>
      </c>
    </row>
    <row r="181" spans="17:21" ht="17.25" thickBot="1" x14ac:dyDescent="0.3">
      <c r="Q181" s="6">
        <v>140</v>
      </c>
      <c r="R181" s="23">
        <f t="shared" si="46"/>
        <v>3493.33</v>
      </c>
      <c r="S181" s="23">
        <f>Q181*raw/1000000</f>
        <v>30213.4</v>
      </c>
      <c r="T181" s="23">
        <f t="shared" si="47"/>
        <v>33706.730000000003</v>
      </c>
      <c r="U181" s="14">
        <f>Q181*price/1000000</f>
        <v>33402.6</v>
      </c>
    </row>
    <row r="182" spans="17:21" ht="17.25" thickBot="1" x14ac:dyDescent="0.3">
      <c r="Q182" s="6">
        <v>141</v>
      </c>
      <c r="R182" s="23">
        <f t="shared" si="46"/>
        <v>3493.33</v>
      </c>
      <c r="S182" s="23">
        <f>Q182*raw/1000000</f>
        <v>30429.21</v>
      </c>
      <c r="T182" s="23">
        <f t="shared" si="47"/>
        <v>33922.54</v>
      </c>
      <c r="U182" s="14">
        <f>Q182*price/1000000</f>
        <v>33641.19</v>
      </c>
    </row>
    <row r="183" spans="17:21" ht="17.25" thickBot="1" x14ac:dyDescent="0.3">
      <c r="Q183" s="6">
        <v>142</v>
      </c>
      <c r="R183" s="23">
        <f t="shared" si="46"/>
        <v>3493.33</v>
      </c>
      <c r="S183" s="23">
        <f>Q183*raw/1000000</f>
        <v>30645.02</v>
      </c>
      <c r="T183" s="23">
        <f t="shared" si="47"/>
        <v>34138.35</v>
      </c>
      <c r="U183" s="14">
        <f>Q183*price/1000000</f>
        <v>33879.78</v>
      </c>
    </row>
    <row r="184" spans="17:21" ht="17.25" thickBot="1" x14ac:dyDescent="0.3">
      <c r="Q184" s="6">
        <v>143</v>
      </c>
      <c r="R184" s="23">
        <f t="shared" si="46"/>
        <v>3493.33</v>
      </c>
      <c r="S184" s="23">
        <f>Q184*raw/1000000</f>
        <v>30860.83</v>
      </c>
      <c r="T184" s="23">
        <f t="shared" si="47"/>
        <v>34354.160000000003</v>
      </c>
      <c r="U184" s="14">
        <f>Q184*price/1000000</f>
        <v>34118.370000000003</v>
      </c>
    </row>
    <row r="185" spans="17:21" ht="17.25" thickBot="1" x14ac:dyDescent="0.3">
      <c r="Q185" s="6">
        <v>144</v>
      </c>
      <c r="R185" s="23">
        <f t="shared" si="46"/>
        <v>3493.33</v>
      </c>
      <c r="S185" s="23">
        <f>Q185*raw/1000000</f>
        <v>31076.639999999999</v>
      </c>
      <c r="T185" s="23">
        <f t="shared" si="47"/>
        <v>34569.97</v>
      </c>
      <c r="U185" s="14">
        <f>Q185*price/1000000</f>
        <v>34356.959999999999</v>
      </c>
    </row>
    <row r="186" spans="17:21" ht="17.25" thickBot="1" x14ac:dyDescent="0.3">
      <c r="Q186" s="6">
        <v>145</v>
      </c>
      <c r="R186" s="23">
        <f t="shared" si="46"/>
        <v>3493.33</v>
      </c>
      <c r="S186" s="23">
        <f>Q186*raw/1000000</f>
        <v>31292.45</v>
      </c>
      <c r="T186" s="23">
        <f t="shared" si="47"/>
        <v>34785.78</v>
      </c>
      <c r="U186" s="14">
        <f>Q186*price/1000000</f>
        <v>34595.550000000003</v>
      </c>
    </row>
    <row r="187" spans="17:21" ht="17.25" thickBot="1" x14ac:dyDescent="0.3">
      <c r="Q187" s="6">
        <v>146</v>
      </c>
      <c r="R187" s="23">
        <f t="shared" si="46"/>
        <v>3493.33</v>
      </c>
      <c r="S187" s="23">
        <f>Q187*raw/1000000</f>
        <v>31508.26</v>
      </c>
      <c r="T187" s="23">
        <f t="shared" si="47"/>
        <v>35001.589999999997</v>
      </c>
      <c r="U187" s="14">
        <f>Q187*price/1000000</f>
        <v>34834.14</v>
      </c>
    </row>
    <row r="188" spans="17:21" ht="17.25" thickBot="1" x14ac:dyDescent="0.3">
      <c r="Q188" s="6">
        <v>147</v>
      </c>
      <c r="R188" s="23">
        <f t="shared" si="46"/>
        <v>3493.33</v>
      </c>
      <c r="S188" s="23">
        <f>Q188*raw/1000000</f>
        <v>31724.07</v>
      </c>
      <c r="T188" s="23">
        <f t="shared" si="47"/>
        <v>35217.4</v>
      </c>
      <c r="U188" s="14">
        <f>Q188*price/1000000</f>
        <v>35072.730000000003</v>
      </c>
    </row>
    <row r="189" spans="17:21" ht="17.25" thickBot="1" x14ac:dyDescent="0.3">
      <c r="Q189" s="6">
        <v>148</v>
      </c>
      <c r="R189" s="23">
        <f t="shared" si="46"/>
        <v>3493.33</v>
      </c>
      <c r="S189" s="23">
        <f>Q189*raw/1000000</f>
        <v>31939.88</v>
      </c>
      <c r="T189" s="23">
        <f t="shared" si="47"/>
        <v>35433.21</v>
      </c>
      <c r="U189" s="14">
        <f>Q189*price/1000000</f>
        <v>35311.32</v>
      </c>
    </row>
    <row r="190" spans="17:21" ht="17.25" thickBot="1" x14ac:dyDescent="0.3">
      <c r="Q190" s="6">
        <v>149</v>
      </c>
      <c r="R190" s="23">
        <f t="shared" si="46"/>
        <v>3493.33</v>
      </c>
      <c r="S190" s="23">
        <f>Q190*raw/1000000</f>
        <v>32155.69</v>
      </c>
      <c r="T190" s="23">
        <f t="shared" si="47"/>
        <v>35649.019999999997</v>
      </c>
      <c r="U190" s="14">
        <f>Q190*price/1000000</f>
        <v>35549.910000000003</v>
      </c>
    </row>
    <row r="191" spans="17:21" ht="17.25" thickBot="1" x14ac:dyDescent="0.3">
      <c r="Q191" s="6">
        <v>150</v>
      </c>
      <c r="R191" s="23">
        <f t="shared" si="46"/>
        <v>3493.33</v>
      </c>
      <c r="S191" s="23">
        <f>Q191*raw/1000000</f>
        <v>32371.5</v>
      </c>
      <c r="T191" s="23">
        <f t="shared" si="47"/>
        <v>35864.83</v>
      </c>
      <c r="U191" s="14">
        <f>Q191*price/1000000</f>
        <v>35788.5</v>
      </c>
    </row>
    <row r="192" spans="17:21" ht="17.25" thickBot="1" x14ac:dyDescent="0.3">
      <c r="Q192" s="6">
        <v>151</v>
      </c>
      <c r="R192" s="23">
        <f t="shared" si="46"/>
        <v>3493.33</v>
      </c>
      <c r="S192" s="23">
        <f>Q192*raw/1000000</f>
        <v>32587.31</v>
      </c>
      <c r="T192" s="23">
        <f t="shared" si="47"/>
        <v>36080.639999999999</v>
      </c>
      <c r="U192" s="14">
        <f>Q192*price/1000000</f>
        <v>36027.089999999997</v>
      </c>
    </row>
    <row r="193" spans="17:21" ht="17.25" thickBot="1" x14ac:dyDescent="0.3">
      <c r="Q193" s="6">
        <v>152</v>
      </c>
      <c r="R193" s="23">
        <f t="shared" si="46"/>
        <v>3493.33</v>
      </c>
      <c r="S193" s="23">
        <f>Q193*raw/1000000</f>
        <v>32803.120000000003</v>
      </c>
      <c r="T193" s="23">
        <f t="shared" si="47"/>
        <v>36296.450000000004</v>
      </c>
      <c r="U193" s="14">
        <f>Q193*price/1000000</f>
        <v>36265.68</v>
      </c>
    </row>
    <row r="194" spans="17:21" ht="17.25" thickBot="1" x14ac:dyDescent="0.3">
      <c r="Q194" s="6">
        <v>153</v>
      </c>
      <c r="R194" s="23">
        <f t="shared" si="46"/>
        <v>3493.33</v>
      </c>
      <c r="S194" s="23">
        <f>Q194*raw/1000000</f>
        <v>33018.93</v>
      </c>
      <c r="T194" s="23">
        <f t="shared" si="47"/>
        <v>36512.26</v>
      </c>
      <c r="U194" s="14">
        <f>Q194*price/1000000</f>
        <v>36504.269999999997</v>
      </c>
    </row>
    <row r="195" spans="17:21" ht="17.25" thickBot="1" x14ac:dyDescent="0.3">
      <c r="Q195" s="6">
        <v>154</v>
      </c>
      <c r="R195" s="23">
        <f t="shared" si="46"/>
        <v>3493.33</v>
      </c>
      <c r="S195" s="23">
        <f>Q195*raw/1000000</f>
        <v>33234.74</v>
      </c>
      <c r="T195" s="23">
        <f t="shared" si="47"/>
        <v>36728.07</v>
      </c>
      <c r="U195" s="14">
        <f>Q195*price/1000000</f>
        <v>36742.86</v>
      </c>
    </row>
    <row r="196" spans="17:21" ht="17.25" thickBot="1" x14ac:dyDescent="0.3">
      <c r="Q196" s="6">
        <v>155</v>
      </c>
      <c r="R196" s="23">
        <f t="shared" si="46"/>
        <v>3493.33</v>
      </c>
      <c r="S196" s="23">
        <f>Q196*raw/1000000</f>
        <v>33450.550000000003</v>
      </c>
      <c r="T196" s="23">
        <f t="shared" si="47"/>
        <v>36943.880000000005</v>
      </c>
      <c r="U196" s="14">
        <f>Q196*price/1000000</f>
        <v>36981.449999999997</v>
      </c>
    </row>
    <row r="197" spans="17:21" ht="17.25" thickBot="1" x14ac:dyDescent="0.3">
      <c r="Q197" s="6">
        <v>156</v>
      </c>
      <c r="R197" s="23">
        <f t="shared" si="46"/>
        <v>3493.33</v>
      </c>
      <c r="S197" s="23">
        <f>Q197*raw/1000000</f>
        <v>33666.36</v>
      </c>
      <c r="T197" s="23">
        <f t="shared" si="47"/>
        <v>37159.69</v>
      </c>
      <c r="U197" s="14">
        <f>Q197*price/1000000</f>
        <v>37220.04</v>
      </c>
    </row>
    <row r="198" spans="17:21" ht="17.25" thickBot="1" x14ac:dyDescent="0.3">
      <c r="Q198" s="6">
        <v>157</v>
      </c>
      <c r="R198" s="23">
        <f t="shared" si="46"/>
        <v>3493.33</v>
      </c>
      <c r="S198" s="23">
        <f>Q198*raw/1000000</f>
        <v>33882.17</v>
      </c>
      <c r="T198" s="23">
        <f t="shared" si="47"/>
        <v>37375.5</v>
      </c>
      <c r="U198" s="14">
        <f>Q198*price/1000000</f>
        <v>37458.629999999997</v>
      </c>
    </row>
    <row r="199" spans="17:21" ht="17.25" thickBot="1" x14ac:dyDescent="0.3">
      <c r="Q199" s="6">
        <v>158</v>
      </c>
      <c r="R199" s="23">
        <f t="shared" si="46"/>
        <v>3493.33</v>
      </c>
      <c r="S199" s="23">
        <f>Q199*raw/1000000</f>
        <v>34097.980000000003</v>
      </c>
      <c r="T199" s="23">
        <f t="shared" si="47"/>
        <v>37591.310000000005</v>
      </c>
      <c r="U199" s="14">
        <f>Q199*price/1000000</f>
        <v>37697.22</v>
      </c>
    </row>
    <row r="200" spans="17:21" ht="17.25" thickBot="1" x14ac:dyDescent="0.3">
      <c r="Q200" s="6">
        <v>159</v>
      </c>
      <c r="R200" s="23">
        <f t="shared" si="46"/>
        <v>3493.33</v>
      </c>
      <c r="S200" s="23">
        <f>Q200*raw/1000000</f>
        <v>34313.79</v>
      </c>
      <c r="T200" s="23">
        <f t="shared" si="47"/>
        <v>37807.120000000003</v>
      </c>
      <c r="U200" s="14">
        <f>Q200*price/1000000</f>
        <v>37935.81</v>
      </c>
    </row>
    <row r="201" spans="17:21" ht="17.25" thickBot="1" x14ac:dyDescent="0.3">
      <c r="Q201" s="6">
        <v>160</v>
      </c>
      <c r="R201" s="23">
        <f t="shared" si="46"/>
        <v>3493.33</v>
      </c>
      <c r="S201" s="23">
        <f>Q201*raw/1000000</f>
        <v>34529.599999999999</v>
      </c>
      <c r="T201" s="23">
        <f t="shared" si="47"/>
        <v>38022.93</v>
      </c>
      <c r="U201" s="14">
        <f>Q201*price/1000000</f>
        <v>38174.400000000001</v>
      </c>
    </row>
    <row r="202" spans="17:21" ht="17.25" thickBot="1" x14ac:dyDescent="0.3">
      <c r="Q202" s="6">
        <v>161</v>
      </c>
      <c r="R202" s="23">
        <f t="shared" si="46"/>
        <v>3493.33</v>
      </c>
      <c r="S202" s="23">
        <f>Q202*raw/1000000</f>
        <v>34745.410000000003</v>
      </c>
      <c r="T202" s="23">
        <f t="shared" si="47"/>
        <v>38238.740000000005</v>
      </c>
      <c r="U202" s="14">
        <f>Q202*price/1000000</f>
        <v>38412.99</v>
      </c>
    </row>
    <row r="203" spans="17:21" ht="17.25" thickBot="1" x14ac:dyDescent="0.3">
      <c r="Q203" s="6">
        <v>162</v>
      </c>
      <c r="R203" s="23">
        <f t="shared" si="46"/>
        <v>3493.33</v>
      </c>
      <c r="S203" s="23">
        <f>Q203*raw/1000000</f>
        <v>34961.22</v>
      </c>
      <c r="T203" s="23">
        <f t="shared" si="47"/>
        <v>38454.550000000003</v>
      </c>
      <c r="U203" s="14">
        <f>Q203*price/1000000</f>
        <v>38651.58</v>
      </c>
    </row>
    <row r="204" spans="17:21" ht="17.25" thickBot="1" x14ac:dyDescent="0.3">
      <c r="Q204" s="6">
        <v>163</v>
      </c>
      <c r="R204" s="23">
        <f t="shared" si="46"/>
        <v>3493.33</v>
      </c>
      <c r="S204" s="23">
        <f>Q204*raw/1000000</f>
        <v>35177.03</v>
      </c>
      <c r="T204" s="23">
        <f t="shared" si="47"/>
        <v>38670.36</v>
      </c>
      <c r="U204" s="14">
        <f>Q204*price/1000000</f>
        <v>38890.17</v>
      </c>
    </row>
    <row r="205" spans="17:21" ht="17.25" thickBot="1" x14ac:dyDescent="0.3">
      <c r="Q205" s="6">
        <v>164</v>
      </c>
      <c r="R205" s="23">
        <f t="shared" si="46"/>
        <v>3493.33</v>
      </c>
      <c r="S205" s="23">
        <f>Q205*raw/1000000</f>
        <v>35392.839999999997</v>
      </c>
      <c r="T205" s="23">
        <f t="shared" si="47"/>
        <v>38886.17</v>
      </c>
      <c r="U205" s="14">
        <f>Q205*price/1000000</f>
        <v>39128.76</v>
      </c>
    </row>
    <row r="206" spans="17:21" ht="17.25" thickBot="1" x14ac:dyDescent="0.3">
      <c r="Q206" s="6">
        <v>165</v>
      </c>
      <c r="R206" s="23">
        <f t="shared" si="46"/>
        <v>3493.33</v>
      </c>
      <c r="S206" s="23">
        <f>Q206*raw/1000000</f>
        <v>35608.65</v>
      </c>
      <c r="T206" s="23">
        <f t="shared" si="47"/>
        <v>39101.980000000003</v>
      </c>
      <c r="U206" s="14">
        <f>Q206*price/1000000</f>
        <v>39367.35</v>
      </c>
    </row>
    <row r="207" spans="17:21" ht="17.25" thickBot="1" x14ac:dyDescent="0.3">
      <c r="Q207" s="6">
        <v>166</v>
      </c>
      <c r="R207" s="23">
        <f t="shared" si="46"/>
        <v>3493.33</v>
      </c>
      <c r="S207" s="23">
        <f>Q207*raw/1000000</f>
        <v>35824.46</v>
      </c>
      <c r="T207" s="23">
        <f t="shared" si="47"/>
        <v>39317.79</v>
      </c>
      <c r="U207" s="14">
        <f>Q207*price/1000000</f>
        <v>39605.94</v>
      </c>
    </row>
    <row r="208" spans="17:21" ht="17.25" thickBot="1" x14ac:dyDescent="0.3">
      <c r="Q208" s="6">
        <v>167</v>
      </c>
      <c r="R208" s="23">
        <f t="shared" si="46"/>
        <v>3493.33</v>
      </c>
      <c r="S208" s="23">
        <f>Q208*raw/1000000</f>
        <v>36040.269999999997</v>
      </c>
      <c r="T208" s="23">
        <f t="shared" si="47"/>
        <v>39533.599999999999</v>
      </c>
      <c r="U208" s="14">
        <f>Q208*price/1000000</f>
        <v>39844.53</v>
      </c>
    </row>
    <row r="209" spans="17:21" ht="17.25" thickBot="1" x14ac:dyDescent="0.3">
      <c r="Q209" s="6">
        <v>168</v>
      </c>
      <c r="R209" s="23">
        <f t="shared" si="46"/>
        <v>3493.33</v>
      </c>
      <c r="S209" s="23">
        <f>Q209*raw/1000000</f>
        <v>36256.080000000002</v>
      </c>
      <c r="T209" s="23">
        <f t="shared" si="47"/>
        <v>39749.410000000003</v>
      </c>
      <c r="U209" s="14">
        <f>Q209*price/1000000</f>
        <v>40083.120000000003</v>
      </c>
    </row>
    <row r="210" spans="17:21" ht="17.25" thickBot="1" x14ac:dyDescent="0.3">
      <c r="Q210" s="6">
        <v>169</v>
      </c>
      <c r="R210" s="23">
        <f t="shared" si="46"/>
        <v>3493.33</v>
      </c>
      <c r="S210" s="23">
        <f>Q210*raw/1000000</f>
        <v>36471.89</v>
      </c>
      <c r="T210" s="23">
        <f t="shared" si="47"/>
        <v>39965.22</v>
      </c>
      <c r="U210" s="14">
        <f>Q210*price/1000000</f>
        <v>40321.71</v>
      </c>
    </row>
    <row r="211" spans="17:21" ht="17.25" thickBot="1" x14ac:dyDescent="0.3">
      <c r="Q211" s="6">
        <v>170</v>
      </c>
      <c r="R211" s="23">
        <f t="shared" si="46"/>
        <v>3493.33</v>
      </c>
      <c r="S211" s="23">
        <f>Q211*raw/1000000</f>
        <v>36687.699999999997</v>
      </c>
      <c r="T211" s="23">
        <f t="shared" si="47"/>
        <v>40181.03</v>
      </c>
      <c r="U211" s="14">
        <f>Q211*price/1000000</f>
        <v>40560.300000000003</v>
      </c>
    </row>
    <row r="212" spans="17:21" ht="17.25" thickBot="1" x14ac:dyDescent="0.3">
      <c r="Q212" s="6">
        <v>171</v>
      </c>
      <c r="R212" s="23">
        <f t="shared" si="46"/>
        <v>3493.33</v>
      </c>
      <c r="S212" s="23">
        <f>Q212*raw/1000000</f>
        <v>36903.51</v>
      </c>
      <c r="T212" s="23">
        <f t="shared" si="47"/>
        <v>40396.840000000004</v>
      </c>
      <c r="U212" s="14">
        <f>Q212*price/1000000</f>
        <v>40798.89</v>
      </c>
    </row>
    <row r="213" spans="17:21" ht="17.25" thickBot="1" x14ac:dyDescent="0.3">
      <c r="Q213" s="6">
        <v>172</v>
      </c>
      <c r="R213" s="23">
        <f t="shared" si="46"/>
        <v>3493.33</v>
      </c>
      <c r="S213" s="23">
        <f>Q213*raw/1000000</f>
        <v>37119.32</v>
      </c>
      <c r="T213" s="23">
        <f t="shared" si="47"/>
        <v>40612.65</v>
      </c>
      <c r="U213" s="14">
        <f>Q213*price/1000000</f>
        <v>41037.480000000003</v>
      </c>
    </row>
    <row r="214" spans="17:21" ht="17.25" thickBot="1" x14ac:dyDescent="0.3">
      <c r="Q214" s="6">
        <v>173</v>
      </c>
      <c r="R214" s="23">
        <f t="shared" si="46"/>
        <v>3493.33</v>
      </c>
      <c r="S214" s="23">
        <f>Q214*raw/1000000</f>
        <v>37335.129999999997</v>
      </c>
      <c r="T214" s="23">
        <f t="shared" si="47"/>
        <v>40828.46</v>
      </c>
      <c r="U214" s="14">
        <f>Q214*price/1000000</f>
        <v>41276.07</v>
      </c>
    </row>
    <row r="215" spans="17:21" ht="17.25" thickBot="1" x14ac:dyDescent="0.3">
      <c r="Q215" s="6">
        <v>174</v>
      </c>
      <c r="R215" s="23">
        <f t="shared" si="46"/>
        <v>3493.33</v>
      </c>
      <c r="S215" s="23">
        <f>Q215*raw/1000000</f>
        <v>37550.94</v>
      </c>
      <c r="T215" s="23">
        <f t="shared" si="47"/>
        <v>41044.270000000004</v>
      </c>
      <c r="U215" s="14">
        <f>Q215*price/1000000</f>
        <v>41514.660000000003</v>
      </c>
    </row>
    <row r="216" spans="17:21" ht="17.25" thickBot="1" x14ac:dyDescent="0.3">
      <c r="Q216" s="6">
        <v>175</v>
      </c>
      <c r="R216" s="23">
        <f t="shared" si="46"/>
        <v>3493.33</v>
      </c>
      <c r="S216" s="23">
        <f>Q216*raw/1000000</f>
        <v>37766.75</v>
      </c>
      <c r="T216" s="23">
        <f t="shared" si="47"/>
        <v>41260.080000000002</v>
      </c>
      <c r="U216" s="14">
        <f>Q216*price/1000000</f>
        <v>41753.25</v>
      </c>
    </row>
    <row r="217" spans="17:21" ht="17.25" thickBot="1" x14ac:dyDescent="0.3">
      <c r="Q217" s="6">
        <v>176</v>
      </c>
      <c r="R217" s="23">
        <f t="shared" si="46"/>
        <v>3493.33</v>
      </c>
      <c r="S217" s="23">
        <f>Q217*raw/1000000</f>
        <v>37982.559999999998</v>
      </c>
      <c r="T217" s="23">
        <f t="shared" si="47"/>
        <v>41475.89</v>
      </c>
      <c r="U217" s="14">
        <f>Q217*price/1000000</f>
        <v>41991.839999999997</v>
      </c>
    </row>
    <row r="218" spans="17:21" ht="17.25" thickBot="1" x14ac:dyDescent="0.3">
      <c r="Q218" s="6">
        <v>177</v>
      </c>
      <c r="R218" s="23">
        <f t="shared" si="46"/>
        <v>3493.33</v>
      </c>
      <c r="S218" s="23">
        <f>Q218*raw/1000000</f>
        <v>38198.370000000003</v>
      </c>
      <c r="T218" s="23">
        <f t="shared" si="47"/>
        <v>41691.700000000004</v>
      </c>
      <c r="U218" s="14">
        <f>Q218*price/1000000</f>
        <v>42230.43</v>
      </c>
    </row>
    <row r="219" spans="17:21" ht="17.25" thickBot="1" x14ac:dyDescent="0.3">
      <c r="Q219" s="6">
        <v>178</v>
      </c>
      <c r="R219" s="23">
        <f t="shared" si="46"/>
        <v>3493.33</v>
      </c>
      <c r="S219" s="23">
        <f>Q219*raw/1000000</f>
        <v>38414.18</v>
      </c>
      <c r="T219" s="23">
        <f t="shared" si="47"/>
        <v>41907.51</v>
      </c>
      <c r="U219" s="14">
        <f>Q219*price/1000000</f>
        <v>42469.02</v>
      </c>
    </row>
    <row r="220" spans="17:21" ht="17.25" thickBot="1" x14ac:dyDescent="0.3">
      <c r="Q220" s="6">
        <v>179</v>
      </c>
      <c r="R220" s="23">
        <f t="shared" si="46"/>
        <v>3493.33</v>
      </c>
      <c r="S220" s="23">
        <f>Q220*raw/1000000</f>
        <v>38629.99</v>
      </c>
      <c r="T220" s="23">
        <f t="shared" si="47"/>
        <v>42123.32</v>
      </c>
      <c r="U220" s="14">
        <f>Q220*price/1000000</f>
        <v>42707.61</v>
      </c>
    </row>
    <row r="221" spans="17:21" ht="17.25" thickBot="1" x14ac:dyDescent="0.3">
      <c r="Q221" s="6">
        <v>180</v>
      </c>
      <c r="R221" s="23">
        <f t="shared" si="46"/>
        <v>3493.33</v>
      </c>
      <c r="S221" s="23">
        <f>Q221*raw/1000000</f>
        <v>38845.800000000003</v>
      </c>
      <c r="T221" s="23">
        <f t="shared" si="47"/>
        <v>42339.130000000005</v>
      </c>
      <c r="U221" s="14">
        <f>Q221*price/1000000</f>
        <v>42946.2</v>
      </c>
    </row>
    <row r="222" spans="17:21" ht="17.25" thickBot="1" x14ac:dyDescent="0.3">
      <c r="Q222" s="6">
        <v>181</v>
      </c>
      <c r="R222" s="23">
        <f t="shared" si="46"/>
        <v>3493.33</v>
      </c>
      <c r="S222" s="23">
        <f>Q222*raw/1000000</f>
        <v>39061.61</v>
      </c>
      <c r="T222" s="23">
        <f t="shared" si="47"/>
        <v>42554.94</v>
      </c>
      <c r="U222" s="14">
        <f>Q222*price/1000000</f>
        <v>43184.79</v>
      </c>
    </row>
    <row r="223" spans="17:21" ht="17.25" thickBot="1" x14ac:dyDescent="0.3">
      <c r="Q223" s="6">
        <v>182</v>
      </c>
      <c r="R223" s="23">
        <f t="shared" si="46"/>
        <v>3493.33</v>
      </c>
      <c r="S223" s="23">
        <f>Q223*raw/1000000</f>
        <v>39277.42</v>
      </c>
      <c r="T223" s="23">
        <f t="shared" si="47"/>
        <v>42770.75</v>
      </c>
      <c r="U223" s="14">
        <f>Q223*price/1000000</f>
        <v>43423.38</v>
      </c>
    </row>
    <row r="224" spans="17:21" ht="17.25" thickBot="1" x14ac:dyDescent="0.3">
      <c r="Q224" s="6">
        <v>183</v>
      </c>
      <c r="R224" s="23">
        <f t="shared" si="46"/>
        <v>3493.33</v>
      </c>
      <c r="S224" s="23">
        <f>Q224*raw/1000000</f>
        <v>39493.230000000003</v>
      </c>
      <c r="T224" s="23">
        <f t="shared" si="47"/>
        <v>42986.560000000005</v>
      </c>
      <c r="U224" s="14">
        <f>Q224*price/1000000</f>
        <v>43661.97</v>
      </c>
    </row>
    <row r="225" spans="17:21" ht="17.25" thickBot="1" x14ac:dyDescent="0.3">
      <c r="Q225" s="6">
        <v>184</v>
      </c>
      <c r="R225" s="23">
        <f t="shared" si="46"/>
        <v>3493.33</v>
      </c>
      <c r="S225" s="23">
        <f>Q225*raw/1000000</f>
        <v>39709.040000000001</v>
      </c>
      <c r="T225" s="23">
        <f t="shared" si="47"/>
        <v>43202.37</v>
      </c>
      <c r="U225" s="14">
        <f>Q225*price/1000000</f>
        <v>43900.56</v>
      </c>
    </row>
    <row r="226" spans="17:21" ht="17.25" thickBot="1" x14ac:dyDescent="0.3">
      <c r="Q226" s="6">
        <v>185</v>
      </c>
      <c r="R226" s="23">
        <f t="shared" si="46"/>
        <v>3493.33</v>
      </c>
      <c r="S226" s="23">
        <f>Q226*raw/1000000</f>
        <v>39924.85</v>
      </c>
      <c r="T226" s="23">
        <f t="shared" si="47"/>
        <v>43418.18</v>
      </c>
      <c r="U226" s="14">
        <f>Q226*price/1000000</f>
        <v>44139.15</v>
      </c>
    </row>
    <row r="227" spans="17:21" ht="17.25" thickBot="1" x14ac:dyDescent="0.3">
      <c r="Q227" s="6">
        <v>186</v>
      </c>
      <c r="R227" s="23">
        <f t="shared" si="46"/>
        <v>3493.33</v>
      </c>
      <c r="S227" s="23">
        <f>Q227*raw/1000000</f>
        <v>40140.660000000003</v>
      </c>
      <c r="T227" s="23">
        <f t="shared" si="47"/>
        <v>43633.990000000005</v>
      </c>
      <c r="U227" s="14">
        <f>Q227*price/1000000</f>
        <v>44377.74</v>
      </c>
    </row>
    <row r="228" spans="17:21" ht="17.25" thickBot="1" x14ac:dyDescent="0.3">
      <c r="Q228" s="6">
        <v>187</v>
      </c>
      <c r="R228" s="23">
        <f t="shared" si="46"/>
        <v>3493.33</v>
      </c>
      <c r="S228" s="23">
        <f>Q228*raw/1000000</f>
        <v>40356.47</v>
      </c>
      <c r="T228" s="23">
        <f t="shared" si="47"/>
        <v>43849.8</v>
      </c>
      <c r="U228" s="14">
        <f>Q228*price/1000000</f>
        <v>44616.33</v>
      </c>
    </row>
    <row r="229" spans="17:21" ht="17.25" thickBot="1" x14ac:dyDescent="0.3">
      <c r="Q229" s="6">
        <v>188</v>
      </c>
      <c r="R229" s="23">
        <f t="shared" si="46"/>
        <v>3493.33</v>
      </c>
      <c r="S229" s="23">
        <f>Q229*raw/1000000</f>
        <v>40572.28</v>
      </c>
      <c r="T229" s="23">
        <f t="shared" si="47"/>
        <v>44065.61</v>
      </c>
      <c r="U229" s="14">
        <f>Q229*price/1000000</f>
        <v>44854.92</v>
      </c>
    </row>
    <row r="230" spans="17:21" ht="17.25" thickBot="1" x14ac:dyDescent="0.3">
      <c r="Q230" s="6">
        <v>189</v>
      </c>
      <c r="R230" s="23">
        <f t="shared" si="46"/>
        <v>3493.33</v>
      </c>
      <c r="S230" s="23">
        <f>Q230*raw/1000000</f>
        <v>40788.089999999997</v>
      </c>
      <c r="T230" s="23">
        <f t="shared" si="47"/>
        <v>44281.42</v>
      </c>
      <c r="U230" s="14">
        <f>Q230*price/1000000</f>
        <v>45093.51</v>
      </c>
    </row>
    <row r="231" spans="17:21" ht="17.25" thickBot="1" x14ac:dyDescent="0.3">
      <c r="Q231" s="6">
        <v>190</v>
      </c>
      <c r="R231" s="23">
        <f t="shared" si="46"/>
        <v>3493.33</v>
      </c>
      <c r="S231" s="23">
        <f>Q231*raw/1000000</f>
        <v>41003.9</v>
      </c>
      <c r="T231" s="23">
        <f t="shared" si="47"/>
        <v>44497.23</v>
      </c>
      <c r="U231" s="14">
        <f>Q231*price/1000000</f>
        <v>45332.1</v>
      </c>
    </row>
    <row r="232" spans="17:21" ht="17.25" thickBot="1" x14ac:dyDescent="0.3">
      <c r="Q232" s="6">
        <v>191</v>
      </c>
      <c r="R232" s="23">
        <f t="shared" si="46"/>
        <v>3493.33</v>
      </c>
      <c r="S232" s="23">
        <f>Q232*raw/1000000</f>
        <v>41219.71</v>
      </c>
      <c r="T232" s="23">
        <f t="shared" si="47"/>
        <v>44713.04</v>
      </c>
      <c r="U232" s="14">
        <f>Q232*price/1000000</f>
        <v>45570.69</v>
      </c>
    </row>
    <row r="233" spans="17:21" ht="17.25" thickBot="1" x14ac:dyDescent="0.3">
      <c r="Q233" s="6">
        <v>192</v>
      </c>
      <c r="R233" s="23">
        <f t="shared" si="46"/>
        <v>3493.33</v>
      </c>
      <c r="S233" s="23">
        <f>Q233*raw/1000000</f>
        <v>41435.519999999997</v>
      </c>
      <c r="T233" s="23">
        <f t="shared" si="47"/>
        <v>44928.85</v>
      </c>
      <c r="U233" s="14">
        <f>Q233*price/1000000</f>
        <v>45809.279999999999</v>
      </c>
    </row>
    <row r="234" spans="17:21" ht="17.25" thickBot="1" x14ac:dyDescent="0.3">
      <c r="Q234" s="6">
        <v>193</v>
      </c>
      <c r="R234" s="23">
        <f t="shared" ref="R234:R297" si="48">3493330000/1000000</f>
        <v>3493.33</v>
      </c>
      <c r="S234" s="23">
        <f>Q234*raw/1000000</f>
        <v>41651.33</v>
      </c>
      <c r="T234" s="23">
        <f t="shared" ref="T234:T297" si="49">SUM(R234:S234)</f>
        <v>45144.66</v>
      </c>
      <c r="U234" s="14">
        <f>Q234*price/1000000</f>
        <v>46047.87</v>
      </c>
    </row>
    <row r="235" spans="17:21" ht="17.25" thickBot="1" x14ac:dyDescent="0.3">
      <c r="Q235" s="6">
        <v>194</v>
      </c>
      <c r="R235" s="23">
        <f t="shared" si="48"/>
        <v>3493.33</v>
      </c>
      <c r="S235" s="23">
        <f>Q235*raw/1000000</f>
        <v>41867.14</v>
      </c>
      <c r="T235" s="23">
        <f t="shared" si="49"/>
        <v>45360.47</v>
      </c>
      <c r="U235" s="14">
        <f>Q235*price/1000000</f>
        <v>46286.46</v>
      </c>
    </row>
    <row r="236" spans="17:21" ht="17.25" thickBot="1" x14ac:dyDescent="0.3">
      <c r="Q236" s="6">
        <v>195</v>
      </c>
      <c r="R236" s="23">
        <f t="shared" si="48"/>
        <v>3493.33</v>
      </c>
      <c r="S236" s="23">
        <f>Q236*raw/1000000</f>
        <v>42082.95</v>
      </c>
      <c r="T236" s="23">
        <f t="shared" si="49"/>
        <v>45576.28</v>
      </c>
      <c r="U236" s="14">
        <f>Q236*price/1000000</f>
        <v>46525.05</v>
      </c>
    </row>
    <row r="237" spans="17:21" ht="17.25" thickBot="1" x14ac:dyDescent="0.3">
      <c r="Q237" s="6">
        <v>196</v>
      </c>
      <c r="R237" s="23">
        <f t="shared" si="48"/>
        <v>3493.33</v>
      </c>
      <c r="S237" s="23">
        <f>Q237*raw/1000000</f>
        <v>42298.76</v>
      </c>
      <c r="T237" s="23">
        <f t="shared" si="49"/>
        <v>45792.090000000004</v>
      </c>
      <c r="U237" s="14">
        <f>Q237*price/1000000</f>
        <v>46763.64</v>
      </c>
    </row>
    <row r="238" spans="17:21" ht="17.25" thickBot="1" x14ac:dyDescent="0.3">
      <c r="Q238" s="6">
        <v>197</v>
      </c>
      <c r="R238" s="23">
        <f t="shared" si="48"/>
        <v>3493.33</v>
      </c>
      <c r="S238" s="23">
        <f>Q238*raw/1000000</f>
        <v>42514.57</v>
      </c>
      <c r="T238" s="23">
        <f t="shared" si="49"/>
        <v>46007.9</v>
      </c>
      <c r="U238" s="14">
        <f>Q238*price/1000000</f>
        <v>47002.23</v>
      </c>
    </row>
    <row r="239" spans="17:21" ht="17.25" thickBot="1" x14ac:dyDescent="0.3">
      <c r="Q239" s="6">
        <v>198</v>
      </c>
      <c r="R239" s="23">
        <f t="shared" si="48"/>
        <v>3493.33</v>
      </c>
      <c r="S239" s="23">
        <f>Q239*raw/1000000</f>
        <v>42730.38</v>
      </c>
      <c r="T239" s="23">
        <f t="shared" si="49"/>
        <v>46223.71</v>
      </c>
      <c r="U239" s="14">
        <f>Q239*price/1000000</f>
        <v>47240.82</v>
      </c>
    </row>
    <row r="240" spans="17:21" ht="17.25" thickBot="1" x14ac:dyDescent="0.3">
      <c r="Q240" s="6">
        <v>199</v>
      </c>
      <c r="R240" s="23">
        <f t="shared" si="48"/>
        <v>3493.33</v>
      </c>
      <c r="S240" s="23">
        <f>Q240*raw/1000000</f>
        <v>42946.19</v>
      </c>
      <c r="T240" s="23">
        <f t="shared" si="49"/>
        <v>46439.520000000004</v>
      </c>
      <c r="U240" s="14">
        <f>Q240*price/1000000</f>
        <v>47479.41</v>
      </c>
    </row>
    <row r="241" spans="17:21" ht="17.25" thickBot="1" x14ac:dyDescent="0.3">
      <c r="Q241" s="6">
        <v>200</v>
      </c>
      <c r="R241" s="23">
        <f t="shared" si="48"/>
        <v>3493.33</v>
      </c>
      <c r="S241" s="23">
        <f>Q241*raw/1000000</f>
        <v>43162</v>
      </c>
      <c r="T241" s="23">
        <f t="shared" si="49"/>
        <v>46655.33</v>
      </c>
      <c r="U241" s="14">
        <f>Q241*price/1000000</f>
        <v>47718</v>
      </c>
    </row>
    <row r="242" spans="17:21" ht="17.25" thickBot="1" x14ac:dyDescent="0.3">
      <c r="Q242" s="6">
        <v>201</v>
      </c>
      <c r="R242" s="23">
        <f t="shared" si="48"/>
        <v>3493.33</v>
      </c>
      <c r="S242" s="23">
        <f>Q242*raw/1000000</f>
        <v>43377.81</v>
      </c>
      <c r="T242" s="23">
        <f t="shared" si="49"/>
        <v>46871.14</v>
      </c>
      <c r="U242" s="14">
        <f>Q242*price/1000000</f>
        <v>47956.59</v>
      </c>
    </row>
    <row r="243" spans="17:21" ht="17.25" thickBot="1" x14ac:dyDescent="0.3">
      <c r="Q243" s="6">
        <v>202</v>
      </c>
      <c r="R243" s="23">
        <f t="shared" si="48"/>
        <v>3493.33</v>
      </c>
      <c r="S243" s="23">
        <f>Q243*raw/1000000</f>
        <v>43593.62</v>
      </c>
      <c r="T243" s="23">
        <f t="shared" si="49"/>
        <v>47086.950000000004</v>
      </c>
      <c r="U243" s="14">
        <f>Q243*price/1000000</f>
        <v>48195.18</v>
      </c>
    </row>
    <row r="244" spans="17:21" ht="17.25" thickBot="1" x14ac:dyDescent="0.3">
      <c r="Q244" s="6">
        <v>203</v>
      </c>
      <c r="R244" s="23">
        <f t="shared" si="48"/>
        <v>3493.33</v>
      </c>
      <c r="S244" s="23">
        <f>Q244*raw/1000000</f>
        <v>43809.43</v>
      </c>
      <c r="T244" s="23">
        <f t="shared" si="49"/>
        <v>47302.76</v>
      </c>
      <c r="U244" s="14">
        <f>Q244*price/1000000</f>
        <v>48433.77</v>
      </c>
    </row>
    <row r="245" spans="17:21" ht="17.25" thickBot="1" x14ac:dyDescent="0.3">
      <c r="Q245" s="6">
        <v>204</v>
      </c>
      <c r="R245" s="23">
        <f t="shared" si="48"/>
        <v>3493.33</v>
      </c>
      <c r="S245" s="23">
        <f>Q245*raw/1000000</f>
        <v>44025.24</v>
      </c>
      <c r="T245" s="23">
        <f t="shared" si="49"/>
        <v>47518.57</v>
      </c>
      <c r="U245" s="14">
        <f>Q245*price/1000000</f>
        <v>48672.36</v>
      </c>
    </row>
    <row r="246" spans="17:21" ht="17.25" thickBot="1" x14ac:dyDescent="0.3">
      <c r="Q246" s="6">
        <v>205</v>
      </c>
      <c r="R246" s="23">
        <f t="shared" si="48"/>
        <v>3493.33</v>
      </c>
      <c r="S246" s="23">
        <f>Q246*raw/1000000</f>
        <v>44241.05</v>
      </c>
      <c r="T246" s="23">
        <f t="shared" si="49"/>
        <v>47734.380000000005</v>
      </c>
      <c r="U246" s="14">
        <f>Q246*price/1000000</f>
        <v>48910.95</v>
      </c>
    </row>
    <row r="247" spans="17:21" ht="17.25" thickBot="1" x14ac:dyDescent="0.3">
      <c r="Q247" s="6">
        <v>206</v>
      </c>
      <c r="R247" s="23">
        <f t="shared" si="48"/>
        <v>3493.33</v>
      </c>
      <c r="S247" s="23">
        <f>Q247*raw/1000000</f>
        <v>44456.86</v>
      </c>
      <c r="T247" s="23">
        <f t="shared" si="49"/>
        <v>47950.19</v>
      </c>
      <c r="U247" s="14">
        <f>Q247*price/1000000</f>
        <v>49149.54</v>
      </c>
    </row>
    <row r="248" spans="17:21" ht="17.25" thickBot="1" x14ac:dyDescent="0.3">
      <c r="Q248" s="6">
        <v>207</v>
      </c>
      <c r="R248" s="23">
        <f t="shared" si="48"/>
        <v>3493.33</v>
      </c>
      <c r="S248" s="23">
        <f>Q248*raw/1000000</f>
        <v>44672.67</v>
      </c>
      <c r="T248" s="23">
        <f t="shared" si="49"/>
        <v>48166</v>
      </c>
      <c r="U248" s="14">
        <f>Q248*price/1000000</f>
        <v>49388.13</v>
      </c>
    </row>
    <row r="249" spans="17:21" ht="17.25" thickBot="1" x14ac:dyDescent="0.3">
      <c r="Q249" s="6">
        <v>208</v>
      </c>
      <c r="R249" s="23">
        <f t="shared" si="48"/>
        <v>3493.33</v>
      </c>
      <c r="S249" s="23">
        <f>Q249*raw/1000000</f>
        <v>44888.480000000003</v>
      </c>
      <c r="T249" s="23">
        <f t="shared" si="49"/>
        <v>48381.810000000005</v>
      </c>
      <c r="U249" s="14">
        <f>Q249*price/1000000</f>
        <v>49626.720000000001</v>
      </c>
    </row>
    <row r="250" spans="17:21" ht="17.25" thickBot="1" x14ac:dyDescent="0.3">
      <c r="Q250" s="6">
        <v>209</v>
      </c>
      <c r="R250" s="23">
        <f t="shared" si="48"/>
        <v>3493.33</v>
      </c>
      <c r="S250" s="23">
        <f>Q250*raw/1000000</f>
        <v>45104.29</v>
      </c>
      <c r="T250" s="23">
        <f t="shared" si="49"/>
        <v>48597.62</v>
      </c>
      <c r="U250" s="14">
        <f>Q250*price/1000000</f>
        <v>49865.31</v>
      </c>
    </row>
    <row r="251" spans="17:21" ht="17.25" thickBot="1" x14ac:dyDescent="0.3">
      <c r="Q251" s="6">
        <v>210</v>
      </c>
      <c r="R251" s="23">
        <f t="shared" si="48"/>
        <v>3493.33</v>
      </c>
      <c r="S251" s="23">
        <f>Q251*raw/1000000</f>
        <v>45320.1</v>
      </c>
      <c r="T251" s="23">
        <f t="shared" si="49"/>
        <v>48813.43</v>
      </c>
      <c r="U251" s="14">
        <f>Q251*price/1000000</f>
        <v>50103.9</v>
      </c>
    </row>
    <row r="252" spans="17:21" ht="17.25" thickBot="1" x14ac:dyDescent="0.3">
      <c r="Q252" s="6">
        <v>211</v>
      </c>
      <c r="R252" s="23">
        <f t="shared" si="48"/>
        <v>3493.33</v>
      </c>
      <c r="S252" s="23">
        <f>Q252*raw/1000000</f>
        <v>45535.91</v>
      </c>
      <c r="T252" s="23">
        <f t="shared" si="49"/>
        <v>49029.240000000005</v>
      </c>
      <c r="U252" s="14">
        <f>Q252*price/1000000</f>
        <v>50342.49</v>
      </c>
    </row>
    <row r="253" spans="17:21" ht="17.25" thickBot="1" x14ac:dyDescent="0.3">
      <c r="Q253" s="6">
        <v>212</v>
      </c>
      <c r="R253" s="23">
        <f t="shared" si="48"/>
        <v>3493.33</v>
      </c>
      <c r="S253" s="23">
        <f>Q253*raw/1000000</f>
        <v>45751.72</v>
      </c>
      <c r="T253" s="23">
        <f t="shared" si="49"/>
        <v>49245.05</v>
      </c>
      <c r="U253" s="14">
        <f>Q253*price/1000000</f>
        <v>50581.08</v>
      </c>
    </row>
    <row r="254" spans="17:21" ht="17.25" thickBot="1" x14ac:dyDescent="0.3">
      <c r="Q254" s="6">
        <v>213</v>
      </c>
      <c r="R254" s="23">
        <f t="shared" si="48"/>
        <v>3493.33</v>
      </c>
      <c r="S254" s="23">
        <f>Q254*raw/1000000</f>
        <v>45967.53</v>
      </c>
      <c r="T254" s="23">
        <f t="shared" si="49"/>
        <v>49460.86</v>
      </c>
      <c r="U254" s="14">
        <f>Q254*price/1000000</f>
        <v>50819.67</v>
      </c>
    </row>
    <row r="255" spans="17:21" ht="17.25" thickBot="1" x14ac:dyDescent="0.3">
      <c r="Q255" s="6">
        <v>214</v>
      </c>
      <c r="R255" s="23">
        <f t="shared" si="48"/>
        <v>3493.33</v>
      </c>
      <c r="S255" s="23">
        <f>Q255*raw/1000000</f>
        <v>46183.34</v>
      </c>
      <c r="T255" s="23">
        <f t="shared" si="49"/>
        <v>49676.67</v>
      </c>
      <c r="U255" s="14">
        <f>Q255*price/1000000</f>
        <v>51058.26</v>
      </c>
    </row>
    <row r="256" spans="17:21" ht="17.25" thickBot="1" x14ac:dyDescent="0.3">
      <c r="Q256" s="6">
        <v>215</v>
      </c>
      <c r="R256" s="23">
        <f t="shared" si="48"/>
        <v>3493.33</v>
      </c>
      <c r="S256" s="23">
        <f>Q256*raw/1000000</f>
        <v>46399.15</v>
      </c>
      <c r="T256" s="23">
        <f t="shared" si="49"/>
        <v>49892.480000000003</v>
      </c>
      <c r="U256" s="14">
        <f>Q256*price/1000000</f>
        <v>51296.85</v>
      </c>
    </row>
    <row r="257" spans="17:21" ht="17.25" thickBot="1" x14ac:dyDescent="0.3">
      <c r="Q257" s="6">
        <v>216</v>
      </c>
      <c r="R257" s="23">
        <f t="shared" si="48"/>
        <v>3493.33</v>
      </c>
      <c r="S257" s="23">
        <f>Q257*raw/1000000</f>
        <v>46614.96</v>
      </c>
      <c r="T257" s="23">
        <f t="shared" si="49"/>
        <v>50108.29</v>
      </c>
      <c r="U257" s="14">
        <f>Q257*price/1000000</f>
        <v>51535.44</v>
      </c>
    </row>
    <row r="258" spans="17:21" ht="17.25" thickBot="1" x14ac:dyDescent="0.3">
      <c r="Q258" s="6">
        <v>217</v>
      </c>
      <c r="R258" s="23">
        <f t="shared" si="48"/>
        <v>3493.33</v>
      </c>
      <c r="S258" s="23">
        <f>Q258*raw/1000000</f>
        <v>46830.77</v>
      </c>
      <c r="T258" s="23">
        <f t="shared" si="49"/>
        <v>50324.1</v>
      </c>
      <c r="U258" s="14">
        <f>Q258*price/1000000</f>
        <v>51774.03</v>
      </c>
    </row>
    <row r="259" spans="17:21" ht="17.25" thickBot="1" x14ac:dyDescent="0.3">
      <c r="Q259" s="6">
        <v>218</v>
      </c>
      <c r="R259" s="23">
        <f t="shared" si="48"/>
        <v>3493.33</v>
      </c>
      <c r="S259" s="23">
        <f>Q259*raw/1000000</f>
        <v>47046.58</v>
      </c>
      <c r="T259" s="23">
        <f t="shared" si="49"/>
        <v>50539.91</v>
      </c>
      <c r="U259" s="14">
        <f>Q259*price/1000000</f>
        <v>52012.62</v>
      </c>
    </row>
    <row r="260" spans="17:21" ht="17.25" thickBot="1" x14ac:dyDescent="0.3">
      <c r="Q260" s="6">
        <v>219</v>
      </c>
      <c r="R260" s="23">
        <f t="shared" si="48"/>
        <v>3493.33</v>
      </c>
      <c r="S260" s="23">
        <f>Q260*raw/1000000</f>
        <v>47262.39</v>
      </c>
      <c r="T260" s="23">
        <f t="shared" si="49"/>
        <v>50755.72</v>
      </c>
      <c r="U260" s="14">
        <f>Q260*price/1000000</f>
        <v>52251.21</v>
      </c>
    </row>
    <row r="261" spans="17:21" ht="17.25" thickBot="1" x14ac:dyDescent="0.3">
      <c r="Q261" s="6">
        <v>220</v>
      </c>
      <c r="R261" s="23">
        <f t="shared" si="48"/>
        <v>3493.33</v>
      </c>
      <c r="S261" s="23">
        <f>Q261*raw/1000000</f>
        <v>47478.2</v>
      </c>
      <c r="T261" s="23">
        <f t="shared" si="49"/>
        <v>50971.53</v>
      </c>
      <c r="U261" s="14">
        <f>Q261*price/1000000</f>
        <v>52489.8</v>
      </c>
    </row>
    <row r="262" spans="17:21" ht="17.25" thickBot="1" x14ac:dyDescent="0.3">
      <c r="Q262" s="6">
        <v>221</v>
      </c>
      <c r="R262" s="23">
        <f t="shared" si="48"/>
        <v>3493.33</v>
      </c>
      <c r="S262" s="23">
        <f>Q262*raw/1000000</f>
        <v>47694.01</v>
      </c>
      <c r="T262" s="23">
        <f t="shared" si="49"/>
        <v>51187.340000000004</v>
      </c>
      <c r="U262" s="14">
        <f>Q262*price/1000000</f>
        <v>52728.39</v>
      </c>
    </row>
    <row r="263" spans="17:21" ht="17.25" thickBot="1" x14ac:dyDescent="0.3">
      <c r="Q263" s="6">
        <v>222</v>
      </c>
      <c r="R263" s="23">
        <f t="shared" si="48"/>
        <v>3493.33</v>
      </c>
      <c r="S263" s="23">
        <f>Q263*raw/1000000</f>
        <v>47909.82</v>
      </c>
      <c r="T263" s="23">
        <f t="shared" si="49"/>
        <v>51403.15</v>
      </c>
      <c r="U263" s="14">
        <f>Q263*price/1000000</f>
        <v>52966.98</v>
      </c>
    </row>
    <row r="264" spans="17:21" ht="17.25" thickBot="1" x14ac:dyDescent="0.3">
      <c r="Q264" s="6">
        <v>223</v>
      </c>
      <c r="R264" s="23">
        <f t="shared" si="48"/>
        <v>3493.33</v>
      </c>
      <c r="S264" s="23">
        <f>Q264*raw/1000000</f>
        <v>48125.63</v>
      </c>
      <c r="T264" s="23">
        <f t="shared" si="49"/>
        <v>51618.96</v>
      </c>
      <c r="U264" s="14">
        <f>Q264*price/1000000</f>
        <v>53205.57</v>
      </c>
    </row>
    <row r="265" spans="17:21" ht="17.25" thickBot="1" x14ac:dyDescent="0.3">
      <c r="Q265" s="6">
        <v>224</v>
      </c>
      <c r="R265" s="23">
        <f t="shared" si="48"/>
        <v>3493.33</v>
      </c>
      <c r="S265" s="23">
        <f>Q265*raw/1000000</f>
        <v>48341.440000000002</v>
      </c>
      <c r="T265" s="23">
        <f t="shared" si="49"/>
        <v>51834.770000000004</v>
      </c>
      <c r="U265" s="14">
        <f>Q265*price/1000000</f>
        <v>53444.160000000003</v>
      </c>
    </row>
    <row r="266" spans="17:21" ht="17.25" thickBot="1" x14ac:dyDescent="0.3">
      <c r="Q266" s="6">
        <v>225</v>
      </c>
      <c r="R266" s="23">
        <f t="shared" si="48"/>
        <v>3493.33</v>
      </c>
      <c r="S266" s="23">
        <f>Q266*raw/1000000</f>
        <v>48557.25</v>
      </c>
      <c r="T266" s="23">
        <f t="shared" si="49"/>
        <v>52050.58</v>
      </c>
      <c r="U266" s="14">
        <f>Q266*price/1000000</f>
        <v>53682.75</v>
      </c>
    </row>
    <row r="267" spans="17:21" ht="17.25" thickBot="1" x14ac:dyDescent="0.3">
      <c r="Q267" s="6">
        <v>226</v>
      </c>
      <c r="R267" s="23">
        <f t="shared" si="48"/>
        <v>3493.33</v>
      </c>
      <c r="S267" s="23">
        <f>Q267*raw/1000000</f>
        <v>48773.06</v>
      </c>
      <c r="T267" s="23">
        <f t="shared" si="49"/>
        <v>52266.39</v>
      </c>
      <c r="U267" s="14">
        <f>Q267*price/1000000</f>
        <v>53921.34</v>
      </c>
    </row>
    <row r="268" spans="17:21" ht="17.25" thickBot="1" x14ac:dyDescent="0.3">
      <c r="Q268" s="6">
        <v>227</v>
      </c>
      <c r="R268" s="23">
        <f t="shared" si="48"/>
        <v>3493.33</v>
      </c>
      <c r="S268" s="23">
        <f>Q268*raw/1000000</f>
        <v>48988.87</v>
      </c>
      <c r="T268" s="23">
        <f t="shared" si="49"/>
        <v>52482.200000000004</v>
      </c>
      <c r="U268" s="14">
        <f>Q268*price/1000000</f>
        <v>54159.93</v>
      </c>
    </row>
    <row r="269" spans="17:21" ht="17.25" thickBot="1" x14ac:dyDescent="0.3">
      <c r="Q269" s="6">
        <v>228</v>
      </c>
      <c r="R269" s="23">
        <f t="shared" si="48"/>
        <v>3493.33</v>
      </c>
      <c r="S269" s="23">
        <f>Q269*raw/1000000</f>
        <v>49204.68</v>
      </c>
      <c r="T269" s="23">
        <f t="shared" si="49"/>
        <v>52698.01</v>
      </c>
      <c r="U269" s="14">
        <f>Q269*price/1000000</f>
        <v>54398.52</v>
      </c>
    </row>
    <row r="270" spans="17:21" ht="17.25" thickBot="1" x14ac:dyDescent="0.3">
      <c r="Q270" s="6">
        <v>229</v>
      </c>
      <c r="R270" s="23">
        <f t="shared" si="48"/>
        <v>3493.33</v>
      </c>
      <c r="S270" s="23">
        <f>Q270*raw/1000000</f>
        <v>49420.49</v>
      </c>
      <c r="T270" s="23">
        <f t="shared" si="49"/>
        <v>52913.82</v>
      </c>
      <c r="U270" s="14">
        <f>Q270*price/1000000</f>
        <v>54637.11</v>
      </c>
    </row>
    <row r="271" spans="17:21" ht="17.25" thickBot="1" x14ac:dyDescent="0.3">
      <c r="Q271" s="6">
        <v>230</v>
      </c>
      <c r="R271" s="23">
        <f t="shared" si="48"/>
        <v>3493.33</v>
      </c>
      <c r="S271" s="23">
        <f>Q271*raw/1000000</f>
        <v>49636.3</v>
      </c>
      <c r="T271" s="23">
        <f t="shared" si="49"/>
        <v>53129.630000000005</v>
      </c>
      <c r="U271" s="14">
        <f>Q271*price/1000000</f>
        <v>54875.7</v>
      </c>
    </row>
    <row r="272" spans="17:21" ht="17.25" thickBot="1" x14ac:dyDescent="0.3">
      <c r="Q272" s="6">
        <v>231</v>
      </c>
      <c r="R272" s="23">
        <f t="shared" si="48"/>
        <v>3493.33</v>
      </c>
      <c r="S272" s="23">
        <f>Q272*raw/1000000</f>
        <v>49852.11</v>
      </c>
      <c r="T272" s="23">
        <f t="shared" si="49"/>
        <v>53345.440000000002</v>
      </c>
      <c r="U272" s="14">
        <f>Q272*price/1000000</f>
        <v>55114.29</v>
      </c>
    </row>
    <row r="273" spans="17:21" ht="17.25" thickBot="1" x14ac:dyDescent="0.3">
      <c r="Q273" s="6">
        <v>232</v>
      </c>
      <c r="R273" s="23">
        <f t="shared" si="48"/>
        <v>3493.33</v>
      </c>
      <c r="S273" s="23">
        <f>Q273*raw/1000000</f>
        <v>50067.92</v>
      </c>
      <c r="T273" s="23">
        <f t="shared" si="49"/>
        <v>53561.25</v>
      </c>
      <c r="U273" s="14">
        <f>Q273*price/1000000</f>
        <v>55352.88</v>
      </c>
    </row>
    <row r="274" spans="17:21" ht="17.25" thickBot="1" x14ac:dyDescent="0.3">
      <c r="Q274" s="6">
        <v>233</v>
      </c>
      <c r="R274" s="23">
        <f t="shared" si="48"/>
        <v>3493.33</v>
      </c>
      <c r="S274" s="23">
        <f>Q274*raw/1000000</f>
        <v>50283.73</v>
      </c>
      <c r="T274" s="23">
        <f t="shared" si="49"/>
        <v>53777.060000000005</v>
      </c>
      <c r="U274" s="14">
        <f>Q274*price/1000000</f>
        <v>55591.47</v>
      </c>
    </row>
    <row r="275" spans="17:21" ht="17.25" thickBot="1" x14ac:dyDescent="0.3">
      <c r="Q275" s="6">
        <v>234</v>
      </c>
      <c r="R275" s="23">
        <f t="shared" si="48"/>
        <v>3493.33</v>
      </c>
      <c r="S275" s="23">
        <f>Q275*raw/1000000</f>
        <v>50499.54</v>
      </c>
      <c r="T275" s="23">
        <f t="shared" si="49"/>
        <v>53992.87</v>
      </c>
      <c r="U275" s="14">
        <f>Q275*price/1000000</f>
        <v>55830.06</v>
      </c>
    </row>
    <row r="276" spans="17:21" ht="17.25" thickBot="1" x14ac:dyDescent="0.3">
      <c r="Q276" s="6">
        <v>235</v>
      </c>
      <c r="R276" s="23">
        <f t="shared" si="48"/>
        <v>3493.33</v>
      </c>
      <c r="S276" s="23">
        <f>Q276*raw/1000000</f>
        <v>50715.35</v>
      </c>
      <c r="T276" s="23">
        <f t="shared" si="49"/>
        <v>54208.68</v>
      </c>
      <c r="U276" s="14">
        <f>Q276*price/1000000</f>
        <v>56068.65</v>
      </c>
    </row>
    <row r="277" spans="17:21" ht="17.25" thickBot="1" x14ac:dyDescent="0.3">
      <c r="Q277" s="6">
        <v>236</v>
      </c>
      <c r="R277" s="23">
        <f t="shared" si="48"/>
        <v>3493.33</v>
      </c>
      <c r="S277" s="23">
        <f>Q277*raw/1000000</f>
        <v>50931.16</v>
      </c>
      <c r="T277" s="23">
        <f t="shared" si="49"/>
        <v>54424.490000000005</v>
      </c>
      <c r="U277" s="14">
        <f>Q277*price/1000000</f>
        <v>56307.24</v>
      </c>
    </row>
    <row r="278" spans="17:21" ht="17.25" thickBot="1" x14ac:dyDescent="0.3">
      <c r="Q278" s="6">
        <v>237</v>
      </c>
      <c r="R278" s="23">
        <f t="shared" si="48"/>
        <v>3493.33</v>
      </c>
      <c r="S278" s="23">
        <f>Q278*raw/1000000</f>
        <v>51146.97</v>
      </c>
      <c r="T278" s="23">
        <f t="shared" si="49"/>
        <v>54640.3</v>
      </c>
      <c r="U278" s="14">
        <f>Q278*price/1000000</f>
        <v>56545.83</v>
      </c>
    </row>
    <row r="279" spans="17:21" ht="17.25" thickBot="1" x14ac:dyDescent="0.3">
      <c r="Q279" s="6">
        <v>238</v>
      </c>
      <c r="R279" s="23">
        <f t="shared" si="48"/>
        <v>3493.33</v>
      </c>
      <c r="S279" s="23">
        <f>Q279*raw/1000000</f>
        <v>51362.78</v>
      </c>
      <c r="T279" s="23">
        <f t="shared" si="49"/>
        <v>54856.11</v>
      </c>
      <c r="U279" s="14">
        <f>Q279*price/1000000</f>
        <v>56784.42</v>
      </c>
    </row>
    <row r="280" spans="17:21" ht="17.25" thickBot="1" x14ac:dyDescent="0.3">
      <c r="Q280" s="6">
        <v>239</v>
      </c>
      <c r="R280" s="23">
        <f t="shared" si="48"/>
        <v>3493.33</v>
      </c>
      <c r="S280" s="23">
        <f>Q280*raw/1000000</f>
        <v>51578.59</v>
      </c>
      <c r="T280" s="23">
        <f t="shared" si="49"/>
        <v>55071.92</v>
      </c>
      <c r="U280" s="14">
        <f>Q280*price/1000000</f>
        <v>57023.01</v>
      </c>
    </row>
    <row r="281" spans="17:21" ht="17.25" thickBot="1" x14ac:dyDescent="0.3">
      <c r="Q281" s="6">
        <v>240</v>
      </c>
      <c r="R281" s="23">
        <f t="shared" si="48"/>
        <v>3493.33</v>
      </c>
      <c r="S281" s="23">
        <f>Q281*raw/1000000</f>
        <v>51794.400000000001</v>
      </c>
      <c r="T281" s="23">
        <f t="shared" si="49"/>
        <v>55287.73</v>
      </c>
      <c r="U281" s="14">
        <f>Q281*price/1000000</f>
        <v>57261.599999999999</v>
      </c>
    </row>
    <row r="282" spans="17:21" ht="17.25" thickBot="1" x14ac:dyDescent="0.3">
      <c r="Q282" s="6">
        <v>241</v>
      </c>
      <c r="R282" s="23">
        <f t="shared" si="48"/>
        <v>3493.33</v>
      </c>
      <c r="S282" s="23">
        <f>Q282*raw/1000000</f>
        <v>52010.21</v>
      </c>
      <c r="T282" s="23">
        <f t="shared" si="49"/>
        <v>55503.54</v>
      </c>
      <c r="U282" s="14">
        <f>Q282*price/1000000</f>
        <v>57500.19</v>
      </c>
    </row>
    <row r="283" spans="17:21" ht="17.25" thickBot="1" x14ac:dyDescent="0.3">
      <c r="Q283" s="6">
        <v>242</v>
      </c>
      <c r="R283" s="23">
        <f t="shared" si="48"/>
        <v>3493.33</v>
      </c>
      <c r="S283" s="23">
        <f>Q283*raw/1000000</f>
        <v>52226.02</v>
      </c>
      <c r="T283" s="23">
        <f t="shared" si="49"/>
        <v>55719.35</v>
      </c>
      <c r="U283" s="14">
        <f>Q283*price/1000000</f>
        <v>57738.78</v>
      </c>
    </row>
    <row r="284" spans="17:21" ht="17.25" thickBot="1" x14ac:dyDescent="0.3">
      <c r="Q284" s="6">
        <v>243</v>
      </c>
      <c r="R284" s="23">
        <f t="shared" si="48"/>
        <v>3493.33</v>
      </c>
      <c r="S284" s="23">
        <f>Q284*raw/1000000</f>
        <v>52441.83</v>
      </c>
      <c r="T284" s="23">
        <f t="shared" si="49"/>
        <v>55935.16</v>
      </c>
      <c r="U284" s="14">
        <f>Q284*price/1000000</f>
        <v>57977.37</v>
      </c>
    </row>
    <row r="285" spans="17:21" ht="17.25" thickBot="1" x14ac:dyDescent="0.3">
      <c r="Q285" s="6">
        <v>244</v>
      </c>
      <c r="R285" s="23">
        <f t="shared" si="48"/>
        <v>3493.33</v>
      </c>
      <c r="S285" s="23">
        <f>Q285*raw/1000000</f>
        <v>52657.64</v>
      </c>
      <c r="T285" s="23">
        <f t="shared" si="49"/>
        <v>56150.97</v>
      </c>
      <c r="U285" s="14">
        <f>Q285*price/1000000</f>
        <v>58215.96</v>
      </c>
    </row>
    <row r="286" spans="17:21" ht="17.25" thickBot="1" x14ac:dyDescent="0.3">
      <c r="Q286" s="6">
        <v>245</v>
      </c>
      <c r="R286" s="23">
        <f t="shared" si="48"/>
        <v>3493.33</v>
      </c>
      <c r="S286" s="23">
        <f>Q286*raw/1000000</f>
        <v>52873.45</v>
      </c>
      <c r="T286" s="23">
        <f t="shared" si="49"/>
        <v>56366.78</v>
      </c>
      <c r="U286" s="14">
        <f>Q286*price/1000000</f>
        <v>58454.55</v>
      </c>
    </row>
    <row r="287" spans="17:21" ht="17.25" thickBot="1" x14ac:dyDescent="0.3">
      <c r="Q287" s="6">
        <v>246</v>
      </c>
      <c r="R287" s="23">
        <f t="shared" si="48"/>
        <v>3493.33</v>
      </c>
      <c r="S287" s="23">
        <f>Q287*raw/1000000</f>
        <v>53089.26</v>
      </c>
      <c r="T287" s="23">
        <f t="shared" si="49"/>
        <v>56582.590000000004</v>
      </c>
      <c r="U287" s="14">
        <f>Q287*price/1000000</f>
        <v>58693.14</v>
      </c>
    </row>
    <row r="288" spans="17:21" ht="17.25" thickBot="1" x14ac:dyDescent="0.3">
      <c r="Q288" s="6">
        <v>247</v>
      </c>
      <c r="R288" s="23">
        <f t="shared" si="48"/>
        <v>3493.33</v>
      </c>
      <c r="S288" s="23">
        <f>Q288*raw/1000000</f>
        <v>53305.07</v>
      </c>
      <c r="T288" s="23">
        <f t="shared" si="49"/>
        <v>56798.400000000001</v>
      </c>
      <c r="U288" s="14">
        <f>Q288*price/1000000</f>
        <v>58931.73</v>
      </c>
    </row>
    <row r="289" spans="17:21" ht="17.25" thickBot="1" x14ac:dyDescent="0.3">
      <c r="Q289" s="6">
        <v>248</v>
      </c>
      <c r="R289" s="23">
        <f t="shared" si="48"/>
        <v>3493.33</v>
      </c>
      <c r="S289" s="23">
        <f>Q289*raw/1000000</f>
        <v>53520.88</v>
      </c>
      <c r="T289" s="23">
        <f t="shared" si="49"/>
        <v>57014.21</v>
      </c>
      <c r="U289" s="14">
        <f>Q289*price/1000000</f>
        <v>59170.32</v>
      </c>
    </row>
    <row r="290" spans="17:21" ht="17.25" thickBot="1" x14ac:dyDescent="0.3">
      <c r="Q290" s="6">
        <v>249</v>
      </c>
      <c r="R290" s="23">
        <f t="shared" si="48"/>
        <v>3493.33</v>
      </c>
      <c r="S290" s="23">
        <f>Q290*raw/1000000</f>
        <v>53736.69</v>
      </c>
      <c r="T290" s="23">
        <f t="shared" si="49"/>
        <v>57230.020000000004</v>
      </c>
      <c r="U290" s="14">
        <f>Q290*price/1000000</f>
        <v>59408.91</v>
      </c>
    </row>
    <row r="291" spans="17:21" ht="17.25" thickBot="1" x14ac:dyDescent="0.3">
      <c r="Q291" s="6">
        <v>250</v>
      </c>
      <c r="R291" s="23">
        <f t="shared" si="48"/>
        <v>3493.33</v>
      </c>
      <c r="S291" s="23">
        <f>Q291*raw/1000000</f>
        <v>53952.5</v>
      </c>
      <c r="T291" s="23">
        <f t="shared" si="49"/>
        <v>57445.83</v>
      </c>
      <c r="U291" s="14">
        <f>Q291*price/1000000</f>
        <v>59647.5</v>
      </c>
    </row>
    <row r="292" spans="17:21" ht="17.25" thickBot="1" x14ac:dyDescent="0.3">
      <c r="Q292" s="6">
        <v>251</v>
      </c>
      <c r="R292" s="23">
        <f t="shared" si="48"/>
        <v>3493.33</v>
      </c>
      <c r="S292" s="23">
        <f>Q292*raw/1000000</f>
        <v>54168.31</v>
      </c>
      <c r="T292" s="23">
        <f t="shared" si="49"/>
        <v>57661.64</v>
      </c>
      <c r="U292" s="14">
        <f>Q292*price/1000000</f>
        <v>59886.09</v>
      </c>
    </row>
    <row r="293" spans="17:21" ht="17.25" thickBot="1" x14ac:dyDescent="0.3">
      <c r="Q293" s="6">
        <v>252</v>
      </c>
      <c r="R293" s="23">
        <f t="shared" si="48"/>
        <v>3493.33</v>
      </c>
      <c r="S293" s="23">
        <f>Q293*raw/1000000</f>
        <v>54384.12</v>
      </c>
      <c r="T293" s="23">
        <f t="shared" si="49"/>
        <v>57877.450000000004</v>
      </c>
      <c r="U293" s="14">
        <f>Q293*price/1000000</f>
        <v>60124.68</v>
      </c>
    </row>
    <row r="294" spans="17:21" ht="17.25" thickBot="1" x14ac:dyDescent="0.3">
      <c r="Q294" s="6">
        <v>253</v>
      </c>
      <c r="R294" s="23">
        <f t="shared" si="48"/>
        <v>3493.33</v>
      </c>
      <c r="S294" s="23">
        <f>Q294*raw/1000000</f>
        <v>54599.93</v>
      </c>
      <c r="T294" s="23">
        <f t="shared" si="49"/>
        <v>58093.26</v>
      </c>
      <c r="U294" s="14">
        <f>Q294*price/1000000</f>
        <v>60363.27</v>
      </c>
    </row>
    <row r="295" spans="17:21" ht="17.25" thickBot="1" x14ac:dyDescent="0.3">
      <c r="Q295" s="6">
        <v>254</v>
      </c>
      <c r="R295" s="23">
        <f t="shared" si="48"/>
        <v>3493.33</v>
      </c>
      <c r="S295" s="23">
        <f>Q295*raw/1000000</f>
        <v>54815.74</v>
      </c>
      <c r="T295" s="23">
        <f t="shared" si="49"/>
        <v>58309.07</v>
      </c>
      <c r="U295" s="14">
        <f>Q295*price/1000000</f>
        <v>60601.86</v>
      </c>
    </row>
    <row r="296" spans="17:21" ht="17.25" thickBot="1" x14ac:dyDescent="0.3">
      <c r="Q296" s="6">
        <v>255</v>
      </c>
      <c r="R296" s="23">
        <f t="shared" si="48"/>
        <v>3493.33</v>
      </c>
      <c r="S296" s="23">
        <f>Q296*raw/1000000</f>
        <v>55031.55</v>
      </c>
      <c r="T296" s="23">
        <f t="shared" si="49"/>
        <v>58524.880000000005</v>
      </c>
      <c r="U296" s="14">
        <f>Q296*price/1000000</f>
        <v>60840.45</v>
      </c>
    </row>
    <row r="297" spans="17:21" ht="17.25" thickBot="1" x14ac:dyDescent="0.3">
      <c r="Q297" s="6">
        <v>256</v>
      </c>
      <c r="R297" s="23">
        <f t="shared" si="48"/>
        <v>3493.33</v>
      </c>
      <c r="S297" s="23">
        <f>Q297*raw/1000000</f>
        <v>55247.360000000001</v>
      </c>
      <c r="T297" s="23">
        <f t="shared" si="49"/>
        <v>58740.69</v>
      </c>
      <c r="U297" s="14">
        <f>Q297*price/1000000</f>
        <v>61079.040000000001</v>
      </c>
    </row>
    <row r="298" spans="17:21" ht="17.25" thickBot="1" x14ac:dyDescent="0.3">
      <c r="Q298" s="6">
        <v>257</v>
      </c>
      <c r="R298" s="23">
        <f t="shared" ref="R298:R328" si="50">3493330000/1000000</f>
        <v>3493.33</v>
      </c>
      <c r="S298" s="23">
        <f>Q298*raw/1000000</f>
        <v>55463.17</v>
      </c>
      <c r="T298" s="23">
        <f t="shared" ref="T298:T328" si="51">SUM(R298:S298)</f>
        <v>58956.5</v>
      </c>
      <c r="U298" s="14">
        <f>Q298*price/1000000</f>
        <v>61317.63</v>
      </c>
    </row>
    <row r="299" spans="17:21" ht="17.25" thickBot="1" x14ac:dyDescent="0.3">
      <c r="Q299" s="6">
        <v>258</v>
      </c>
      <c r="R299" s="23">
        <f t="shared" si="50"/>
        <v>3493.33</v>
      </c>
      <c r="S299" s="23">
        <f>Q299*raw/1000000</f>
        <v>55678.98</v>
      </c>
      <c r="T299" s="23">
        <f t="shared" si="51"/>
        <v>59172.310000000005</v>
      </c>
      <c r="U299" s="14">
        <f>Q299*price/1000000</f>
        <v>61556.22</v>
      </c>
    </row>
    <row r="300" spans="17:21" ht="17.25" thickBot="1" x14ac:dyDescent="0.3">
      <c r="Q300" s="6">
        <v>259</v>
      </c>
      <c r="R300" s="23">
        <f t="shared" si="50"/>
        <v>3493.33</v>
      </c>
      <c r="S300" s="23">
        <f>Q300*raw/1000000</f>
        <v>55894.79</v>
      </c>
      <c r="T300" s="23">
        <f t="shared" si="51"/>
        <v>59388.12</v>
      </c>
      <c r="U300" s="14">
        <f>Q300*price/1000000</f>
        <v>61794.81</v>
      </c>
    </row>
    <row r="301" spans="17:21" ht="17.25" thickBot="1" x14ac:dyDescent="0.3">
      <c r="Q301" s="6">
        <v>260</v>
      </c>
      <c r="R301" s="23">
        <f t="shared" si="50"/>
        <v>3493.33</v>
      </c>
      <c r="S301" s="23">
        <f>Q301*raw/1000000</f>
        <v>56110.6</v>
      </c>
      <c r="T301" s="23">
        <f t="shared" si="51"/>
        <v>59603.93</v>
      </c>
      <c r="U301" s="14">
        <f>Q301*price/1000000</f>
        <v>62033.4</v>
      </c>
    </row>
    <row r="302" spans="17:21" ht="17.25" thickBot="1" x14ac:dyDescent="0.3">
      <c r="Q302" s="6">
        <v>261</v>
      </c>
      <c r="R302" s="23">
        <f t="shared" si="50"/>
        <v>3493.33</v>
      </c>
      <c r="S302" s="23">
        <f>Q302*raw/1000000</f>
        <v>56326.41</v>
      </c>
      <c r="T302" s="23">
        <f t="shared" si="51"/>
        <v>59819.740000000005</v>
      </c>
      <c r="U302" s="14">
        <f>Q302*price/1000000</f>
        <v>62271.99</v>
      </c>
    </row>
    <row r="303" spans="17:21" ht="17.25" thickBot="1" x14ac:dyDescent="0.3">
      <c r="Q303" s="6">
        <v>262</v>
      </c>
      <c r="R303" s="23">
        <f t="shared" si="50"/>
        <v>3493.33</v>
      </c>
      <c r="S303" s="23">
        <f>Q303*raw/1000000</f>
        <v>56542.22</v>
      </c>
      <c r="T303" s="23">
        <f t="shared" si="51"/>
        <v>60035.55</v>
      </c>
      <c r="U303" s="14">
        <f>Q303*price/1000000</f>
        <v>62510.58</v>
      </c>
    </row>
    <row r="304" spans="17:21" ht="17.25" thickBot="1" x14ac:dyDescent="0.3">
      <c r="Q304" s="6">
        <v>263</v>
      </c>
      <c r="R304" s="23">
        <f t="shared" si="50"/>
        <v>3493.33</v>
      </c>
      <c r="S304" s="23">
        <f>Q304*raw/1000000</f>
        <v>56758.03</v>
      </c>
      <c r="T304" s="23">
        <f t="shared" si="51"/>
        <v>60251.360000000001</v>
      </c>
      <c r="U304" s="14">
        <f>Q304*price/1000000</f>
        <v>62749.17</v>
      </c>
    </row>
    <row r="305" spans="17:21" ht="17.25" thickBot="1" x14ac:dyDescent="0.3">
      <c r="Q305" s="6">
        <v>264</v>
      </c>
      <c r="R305" s="23">
        <f t="shared" si="50"/>
        <v>3493.33</v>
      </c>
      <c r="S305" s="23">
        <f>Q305*raw/1000000</f>
        <v>56973.84</v>
      </c>
      <c r="T305" s="23">
        <f t="shared" si="51"/>
        <v>60467.17</v>
      </c>
      <c r="U305" s="14">
        <f>Q305*price/1000000</f>
        <v>62987.76</v>
      </c>
    </row>
    <row r="306" spans="17:21" ht="17.25" thickBot="1" x14ac:dyDescent="0.3">
      <c r="Q306" s="6">
        <v>265</v>
      </c>
      <c r="R306" s="23">
        <f t="shared" si="50"/>
        <v>3493.33</v>
      </c>
      <c r="S306" s="23">
        <f>Q306*raw/1000000</f>
        <v>57189.65</v>
      </c>
      <c r="T306" s="23">
        <f t="shared" si="51"/>
        <v>60682.98</v>
      </c>
      <c r="U306" s="14">
        <f>Q306*price/1000000</f>
        <v>63226.35</v>
      </c>
    </row>
    <row r="307" spans="17:21" ht="17.25" thickBot="1" x14ac:dyDescent="0.3">
      <c r="Q307" s="6">
        <v>266</v>
      </c>
      <c r="R307" s="23">
        <f t="shared" si="50"/>
        <v>3493.33</v>
      </c>
      <c r="S307" s="23">
        <f>Q307*raw/1000000</f>
        <v>57405.46</v>
      </c>
      <c r="T307" s="23">
        <f t="shared" si="51"/>
        <v>60898.79</v>
      </c>
      <c r="U307" s="14">
        <f>Q307*price/1000000</f>
        <v>63464.94</v>
      </c>
    </row>
    <row r="308" spans="17:21" ht="17.25" thickBot="1" x14ac:dyDescent="0.3">
      <c r="Q308" s="6">
        <v>267</v>
      </c>
      <c r="R308" s="23">
        <f t="shared" si="50"/>
        <v>3493.33</v>
      </c>
      <c r="S308" s="23">
        <f>Q308*raw/1000000</f>
        <v>57621.27</v>
      </c>
      <c r="T308" s="23">
        <f t="shared" si="51"/>
        <v>61114.6</v>
      </c>
      <c r="U308" s="14">
        <f>Q308*price/1000000</f>
        <v>63703.53</v>
      </c>
    </row>
    <row r="309" spans="17:21" ht="17.25" thickBot="1" x14ac:dyDescent="0.3">
      <c r="Q309" s="6">
        <v>268</v>
      </c>
      <c r="R309" s="23">
        <f t="shared" si="50"/>
        <v>3493.33</v>
      </c>
      <c r="S309" s="23">
        <f>Q309*raw/1000000</f>
        <v>57837.08</v>
      </c>
      <c r="T309" s="23">
        <f t="shared" si="51"/>
        <v>61330.41</v>
      </c>
      <c r="U309" s="14">
        <f>Q309*price/1000000</f>
        <v>63942.12</v>
      </c>
    </row>
    <row r="310" spans="17:21" ht="17.25" thickBot="1" x14ac:dyDescent="0.3">
      <c r="Q310" s="6">
        <v>269</v>
      </c>
      <c r="R310" s="23">
        <f t="shared" si="50"/>
        <v>3493.33</v>
      </c>
      <c r="S310" s="23">
        <f>Q310*raw/1000000</f>
        <v>58052.89</v>
      </c>
      <c r="T310" s="23">
        <f t="shared" si="51"/>
        <v>61546.22</v>
      </c>
      <c r="U310" s="14">
        <f>Q310*price/1000000</f>
        <v>64180.71</v>
      </c>
    </row>
    <row r="311" spans="17:21" ht="17.25" thickBot="1" x14ac:dyDescent="0.3">
      <c r="Q311" s="6">
        <v>270</v>
      </c>
      <c r="R311" s="23">
        <f t="shared" si="50"/>
        <v>3493.33</v>
      </c>
      <c r="S311" s="23">
        <f>Q311*raw/1000000</f>
        <v>58268.7</v>
      </c>
      <c r="T311" s="23">
        <f t="shared" si="51"/>
        <v>61762.03</v>
      </c>
      <c r="U311" s="14">
        <f>Q311*price/1000000</f>
        <v>64419.3</v>
      </c>
    </row>
    <row r="312" spans="17:21" ht="17.25" thickBot="1" x14ac:dyDescent="0.3">
      <c r="Q312" s="6">
        <v>271</v>
      </c>
      <c r="R312" s="23">
        <f t="shared" si="50"/>
        <v>3493.33</v>
      </c>
      <c r="S312" s="23">
        <f>Q312*raw/1000000</f>
        <v>58484.51</v>
      </c>
      <c r="T312" s="23">
        <f t="shared" si="51"/>
        <v>61977.840000000004</v>
      </c>
      <c r="U312" s="14">
        <f>Q312*price/1000000</f>
        <v>64657.89</v>
      </c>
    </row>
    <row r="313" spans="17:21" ht="17.25" thickBot="1" x14ac:dyDescent="0.3">
      <c r="Q313" s="6">
        <v>272</v>
      </c>
      <c r="R313" s="23">
        <f t="shared" si="50"/>
        <v>3493.33</v>
      </c>
      <c r="S313" s="23">
        <f>Q313*raw/1000000</f>
        <v>58700.32</v>
      </c>
      <c r="T313" s="23">
        <f t="shared" si="51"/>
        <v>62193.65</v>
      </c>
      <c r="U313" s="14">
        <f>Q313*price/1000000</f>
        <v>64896.480000000003</v>
      </c>
    </row>
    <row r="314" spans="17:21" ht="17.25" thickBot="1" x14ac:dyDescent="0.3">
      <c r="Q314" s="6">
        <v>273</v>
      </c>
      <c r="R314" s="23">
        <f t="shared" si="50"/>
        <v>3493.33</v>
      </c>
      <c r="S314" s="23">
        <f>Q314*raw/1000000</f>
        <v>58916.13</v>
      </c>
      <c r="T314" s="23">
        <f t="shared" si="51"/>
        <v>62409.46</v>
      </c>
      <c r="U314" s="14">
        <f>Q314*price/1000000</f>
        <v>65135.07</v>
      </c>
    </row>
    <row r="315" spans="17:21" ht="17.25" thickBot="1" x14ac:dyDescent="0.3">
      <c r="Q315" s="6">
        <v>274</v>
      </c>
      <c r="R315" s="23">
        <f t="shared" si="50"/>
        <v>3493.33</v>
      </c>
      <c r="S315" s="23">
        <f>Q315*raw/1000000</f>
        <v>59131.94</v>
      </c>
      <c r="T315" s="23">
        <f t="shared" si="51"/>
        <v>62625.270000000004</v>
      </c>
      <c r="U315" s="14">
        <f>Q315*price/1000000</f>
        <v>65373.66</v>
      </c>
    </row>
    <row r="316" spans="17:21" ht="17.25" thickBot="1" x14ac:dyDescent="0.3">
      <c r="Q316" s="6">
        <v>275</v>
      </c>
      <c r="R316" s="23">
        <f t="shared" si="50"/>
        <v>3493.33</v>
      </c>
      <c r="S316" s="23">
        <f>Q316*raw/1000000</f>
        <v>59347.75</v>
      </c>
      <c r="T316" s="23">
        <f t="shared" si="51"/>
        <v>62841.08</v>
      </c>
      <c r="U316" s="14">
        <f>Q316*price/1000000</f>
        <v>65612.25</v>
      </c>
    </row>
    <row r="317" spans="17:21" ht="17.25" thickBot="1" x14ac:dyDescent="0.3">
      <c r="Q317" s="6">
        <v>276</v>
      </c>
      <c r="R317" s="23">
        <f t="shared" si="50"/>
        <v>3493.33</v>
      </c>
      <c r="S317" s="23">
        <f>Q317*raw/1000000</f>
        <v>59563.56</v>
      </c>
      <c r="T317" s="23">
        <f t="shared" si="51"/>
        <v>63056.89</v>
      </c>
      <c r="U317" s="14">
        <f>Q317*price/1000000</f>
        <v>65850.84</v>
      </c>
    </row>
    <row r="318" spans="17:21" ht="17.25" thickBot="1" x14ac:dyDescent="0.3">
      <c r="Q318" s="6">
        <v>277</v>
      </c>
      <c r="R318" s="23">
        <f t="shared" si="50"/>
        <v>3493.33</v>
      </c>
      <c r="S318" s="23">
        <f>Q318*raw/1000000</f>
        <v>59779.37</v>
      </c>
      <c r="T318" s="23">
        <f t="shared" si="51"/>
        <v>63272.700000000004</v>
      </c>
      <c r="U318" s="14">
        <f>Q318*price/1000000</f>
        <v>66089.429999999993</v>
      </c>
    </row>
    <row r="319" spans="17:21" ht="17.25" thickBot="1" x14ac:dyDescent="0.3">
      <c r="Q319" s="6">
        <v>278</v>
      </c>
      <c r="R319" s="23">
        <f t="shared" si="50"/>
        <v>3493.33</v>
      </c>
      <c r="S319" s="23">
        <f>Q319*raw/1000000</f>
        <v>59995.18</v>
      </c>
      <c r="T319" s="23">
        <f t="shared" si="51"/>
        <v>63488.51</v>
      </c>
      <c r="U319" s="14">
        <f>Q319*price/1000000</f>
        <v>66328.02</v>
      </c>
    </row>
    <row r="320" spans="17:21" ht="17.25" thickBot="1" x14ac:dyDescent="0.3">
      <c r="Q320" s="6">
        <v>279</v>
      </c>
      <c r="R320" s="23">
        <f t="shared" si="50"/>
        <v>3493.33</v>
      </c>
      <c r="S320" s="23">
        <f>Q320*raw/1000000</f>
        <v>60210.99</v>
      </c>
      <c r="T320" s="23">
        <f t="shared" si="51"/>
        <v>63704.32</v>
      </c>
      <c r="U320" s="14">
        <f>Q320*price/1000000</f>
        <v>66566.61</v>
      </c>
    </row>
    <row r="321" spans="17:21" ht="17.25" thickBot="1" x14ac:dyDescent="0.3">
      <c r="Q321" s="6">
        <v>280</v>
      </c>
      <c r="R321" s="23">
        <f t="shared" si="50"/>
        <v>3493.33</v>
      </c>
      <c r="S321" s="23">
        <f>Q321*raw/1000000</f>
        <v>60426.8</v>
      </c>
      <c r="T321" s="23">
        <f t="shared" si="51"/>
        <v>63920.130000000005</v>
      </c>
      <c r="U321" s="14">
        <f>Q321*price/1000000</f>
        <v>66805.2</v>
      </c>
    </row>
    <row r="322" spans="17:21" ht="17.25" thickBot="1" x14ac:dyDescent="0.3">
      <c r="Q322" s="6">
        <v>281</v>
      </c>
      <c r="R322" s="23">
        <f t="shared" si="50"/>
        <v>3493.33</v>
      </c>
      <c r="S322" s="23">
        <f>Q322*raw/1000000</f>
        <v>60642.61</v>
      </c>
      <c r="T322" s="23">
        <f t="shared" si="51"/>
        <v>64135.94</v>
      </c>
      <c r="U322" s="14">
        <f>Q322*price/1000000</f>
        <v>67043.789999999994</v>
      </c>
    </row>
    <row r="323" spans="17:21" ht="17.25" thickBot="1" x14ac:dyDescent="0.3">
      <c r="Q323" s="6">
        <v>282</v>
      </c>
      <c r="R323" s="23">
        <f t="shared" si="50"/>
        <v>3493.33</v>
      </c>
      <c r="S323" s="23">
        <f>Q323*raw/1000000</f>
        <v>60858.42</v>
      </c>
      <c r="T323" s="23">
        <f t="shared" si="51"/>
        <v>64351.75</v>
      </c>
      <c r="U323" s="14">
        <f>Q323*price/1000000</f>
        <v>67282.38</v>
      </c>
    </row>
    <row r="324" spans="17:21" ht="17.25" thickBot="1" x14ac:dyDescent="0.3">
      <c r="Q324" s="6">
        <v>283</v>
      </c>
      <c r="R324" s="23">
        <f t="shared" si="50"/>
        <v>3493.33</v>
      </c>
      <c r="S324" s="23">
        <f>Q324*raw/1000000</f>
        <v>61074.23</v>
      </c>
      <c r="T324" s="23">
        <f t="shared" si="51"/>
        <v>64567.560000000005</v>
      </c>
      <c r="U324" s="14">
        <f>Q324*price/1000000</f>
        <v>67520.97</v>
      </c>
    </row>
    <row r="325" spans="17:21" ht="17.25" thickBot="1" x14ac:dyDescent="0.3">
      <c r="Q325" s="6">
        <v>284</v>
      </c>
      <c r="R325" s="23">
        <f t="shared" si="50"/>
        <v>3493.33</v>
      </c>
      <c r="S325" s="23">
        <f>Q325*raw/1000000</f>
        <v>61290.04</v>
      </c>
      <c r="T325" s="23">
        <f t="shared" si="51"/>
        <v>64783.37</v>
      </c>
      <c r="U325" s="14">
        <f>Q325*price/1000000</f>
        <v>67759.56</v>
      </c>
    </row>
    <row r="326" spans="17:21" ht="17.25" thickBot="1" x14ac:dyDescent="0.3">
      <c r="Q326" s="6">
        <v>285</v>
      </c>
      <c r="R326" s="23">
        <f t="shared" si="50"/>
        <v>3493.33</v>
      </c>
      <c r="S326" s="23">
        <f>Q326*raw/1000000</f>
        <v>61505.85</v>
      </c>
      <c r="T326" s="23">
        <f t="shared" si="51"/>
        <v>64999.18</v>
      </c>
      <c r="U326" s="14">
        <f>Q326*price/1000000</f>
        <v>67998.149999999994</v>
      </c>
    </row>
    <row r="327" spans="17:21" ht="17.25" thickBot="1" x14ac:dyDescent="0.3">
      <c r="Q327" s="6">
        <v>286</v>
      </c>
      <c r="R327" s="23">
        <f t="shared" si="50"/>
        <v>3493.33</v>
      </c>
      <c r="S327" s="23">
        <f>Q327*raw/1000000</f>
        <v>61721.66</v>
      </c>
      <c r="T327" s="23">
        <f t="shared" si="51"/>
        <v>65214.990000000005</v>
      </c>
      <c r="U327" s="14">
        <f>Q327*price/1000000</f>
        <v>68236.740000000005</v>
      </c>
    </row>
    <row r="328" spans="17:21" ht="17.25" thickBot="1" x14ac:dyDescent="0.3">
      <c r="Q328" s="6">
        <v>287</v>
      </c>
      <c r="R328" s="23">
        <f t="shared" si="50"/>
        <v>3493.33</v>
      </c>
      <c r="S328" s="23">
        <f>Q328*raw/1000000</f>
        <v>61937.47</v>
      </c>
      <c r="T328" s="23">
        <f t="shared" si="51"/>
        <v>65430.8</v>
      </c>
      <c r="U328" s="14">
        <f>Q328*price/1000000</f>
        <v>68475.33</v>
      </c>
    </row>
    <row r="329" spans="17:21" ht="17.25" thickBot="1" x14ac:dyDescent="0.3">
      <c r="Q329" s="6">
        <v>288</v>
      </c>
      <c r="R329" s="23">
        <f>3493330000/1000000</f>
        <v>3493.33</v>
      </c>
      <c r="S329" s="23">
        <f>Q329*raw/1000000</f>
        <v>62153.279999999999</v>
      </c>
      <c r="T329" s="23">
        <f>SUM(R329:S329)</f>
        <v>65646.61</v>
      </c>
      <c r="U329" s="14">
        <f>Q329*price/1000000</f>
        <v>68713.919999999998</v>
      </c>
    </row>
    <row r="330" spans="17:21" ht="17.25" thickBot="1" x14ac:dyDescent="0.3">
      <c r="Q330" s="6">
        <v>289</v>
      </c>
      <c r="R330" s="23">
        <f t="shared" ref="R330:R381" si="52">3493330000/1000000</f>
        <v>3493.33</v>
      </c>
      <c r="S330" s="23">
        <f>Q330*raw/1000000</f>
        <v>62369.09</v>
      </c>
      <c r="T330" s="23">
        <f t="shared" ref="T330:T381" si="53">SUM(R330:S330)</f>
        <v>65862.42</v>
      </c>
      <c r="U330" s="14">
        <f>Q330*price/1000000</f>
        <v>68952.509999999995</v>
      </c>
    </row>
    <row r="331" spans="17:21" ht="17.25" thickBot="1" x14ac:dyDescent="0.3">
      <c r="Q331" s="6">
        <v>290</v>
      </c>
      <c r="R331" s="23">
        <f t="shared" si="52"/>
        <v>3493.33</v>
      </c>
      <c r="S331" s="23">
        <f>Q331*raw/1000000</f>
        <v>62584.9</v>
      </c>
      <c r="T331" s="23">
        <f t="shared" si="53"/>
        <v>66078.23</v>
      </c>
      <c r="U331" s="14">
        <f>Q331*price/1000000</f>
        <v>69191.100000000006</v>
      </c>
    </row>
    <row r="332" spans="17:21" ht="17.25" thickBot="1" x14ac:dyDescent="0.3">
      <c r="Q332" s="6">
        <v>291</v>
      </c>
      <c r="R332" s="23">
        <f t="shared" si="52"/>
        <v>3493.33</v>
      </c>
      <c r="S332" s="23">
        <f>Q332*raw/1000000</f>
        <v>62800.71</v>
      </c>
      <c r="T332" s="23">
        <f t="shared" si="53"/>
        <v>66294.039999999994</v>
      </c>
      <c r="U332" s="14">
        <f>Q332*price/1000000</f>
        <v>69429.69</v>
      </c>
    </row>
    <row r="333" spans="17:21" ht="17.25" thickBot="1" x14ac:dyDescent="0.3">
      <c r="Q333" s="6">
        <v>292</v>
      </c>
      <c r="R333" s="23">
        <f t="shared" si="52"/>
        <v>3493.33</v>
      </c>
      <c r="S333" s="23">
        <f>Q333*raw/1000000</f>
        <v>63016.52</v>
      </c>
      <c r="T333" s="23">
        <f t="shared" si="53"/>
        <v>66509.849999999991</v>
      </c>
      <c r="U333" s="14">
        <f>Q333*price/1000000</f>
        <v>69668.28</v>
      </c>
    </row>
    <row r="334" spans="17:21" ht="17.25" thickBot="1" x14ac:dyDescent="0.3">
      <c r="Q334" s="6">
        <v>293</v>
      </c>
      <c r="R334" s="23">
        <f t="shared" si="52"/>
        <v>3493.33</v>
      </c>
      <c r="S334" s="23">
        <f>Q334*raw/1000000</f>
        <v>63232.33</v>
      </c>
      <c r="T334" s="23">
        <f t="shared" si="53"/>
        <v>66725.66</v>
      </c>
      <c r="U334" s="14">
        <f>Q334*price/1000000</f>
        <v>69906.87</v>
      </c>
    </row>
    <row r="335" spans="17:21" ht="17.25" thickBot="1" x14ac:dyDescent="0.3">
      <c r="Q335" s="6">
        <v>294</v>
      </c>
      <c r="R335" s="23">
        <f t="shared" si="52"/>
        <v>3493.33</v>
      </c>
      <c r="S335" s="23">
        <f>Q335*raw/1000000</f>
        <v>63448.14</v>
      </c>
      <c r="T335" s="23">
        <f t="shared" si="53"/>
        <v>66941.47</v>
      </c>
      <c r="U335" s="14">
        <f>Q335*price/1000000</f>
        <v>70145.460000000006</v>
      </c>
    </row>
    <row r="336" spans="17:21" ht="17.25" thickBot="1" x14ac:dyDescent="0.3">
      <c r="Q336" s="6">
        <v>295</v>
      </c>
      <c r="R336" s="23">
        <f t="shared" si="52"/>
        <v>3493.33</v>
      </c>
      <c r="S336" s="23">
        <f>Q336*raw/1000000</f>
        <v>63663.95</v>
      </c>
      <c r="T336" s="23">
        <f t="shared" si="53"/>
        <v>67157.279999999999</v>
      </c>
      <c r="U336" s="14">
        <f>Q336*price/1000000</f>
        <v>70384.05</v>
      </c>
    </row>
    <row r="337" spans="17:21" ht="17.25" thickBot="1" x14ac:dyDescent="0.3">
      <c r="Q337" s="6">
        <v>296</v>
      </c>
      <c r="R337" s="23">
        <f t="shared" si="52"/>
        <v>3493.33</v>
      </c>
      <c r="S337" s="23">
        <f>Q337*raw/1000000</f>
        <v>63879.76</v>
      </c>
      <c r="T337" s="23">
        <f t="shared" si="53"/>
        <v>67373.09</v>
      </c>
      <c r="U337" s="14">
        <f>Q337*price/1000000</f>
        <v>70622.64</v>
      </c>
    </row>
    <row r="338" spans="17:21" ht="17.25" thickBot="1" x14ac:dyDescent="0.3">
      <c r="Q338" s="6">
        <v>297</v>
      </c>
      <c r="R338" s="23">
        <f t="shared" si="52"/>
        <v>3493.33</v>
      </c>
      <c r="S338" s="23">
        <f>Q338*raw/1000000</f>
        <v>64095.57</v>
      </c>
      <c r="T338" s="23">
        <f t="shared" si="53"/>
        <v>67588.899999999994</v>
      </c>
      <c r="U338" s="14">
        <f>Q338*price/1000000</f>
        <v>70861.23</v>
      </c>
    </row>
    <row r="339" spans="17:21" ht="17.25" thickBot="1" x14ac:dyDescent="0.3">
      <c r="Q339" s="6">
        <v>298</v>
      </c>
      <c r="R339" s="23">
        <f t="shared" si="52"/>
        <v>3493.33</v>
      </c>
      <c r="S339" s="23">
        <f>Q339*raw/1000000</f>
        <v>64311.38</v>
      </c>
      <c r="T339" s="23">
        <f t="shared" si="53"/>
        <v>67804.709999999992</v>
      </c>
      <c r="U339" s="14">
        <f>Q339*price/1000000</f>
        <v>71099.820000000007</v>
      </c>
    </row>
    <row r="340" spans="17:21" ht="17.25" thickBot="1" x14ac:dyDescent="0.3">
      <c r="Q340" s="6">
        <v>299</v>
      </c>
      <c r="R340" s="23">
        <f t="shared" si="52"/>
        <v>3493.33</v>
      </c>
      <c r="S340" s="23">
        <f>Q340*raw/1000000</f>
        <v>64527.19</v>
      </c>
      <c r="T340" s="23">
        <f t="shared" si="53"/>
        <v>68020.52</v>
      </c>
      <c r="U340" s="14">
        <f>Q340*price/1000000</f>
        <v>71338.41</v>
      </c>
    </row>
    <row r="341" spans="17:21" ht="17.25" thickBot="1" x14ac:dyDescent="0.3">
      <c r="Q341" s="6">
        <v>300</v>
      </c>
      <c r="R341" s="23">
        <f t="shared" si="52"/>
        <v>3493.33</v>
      </c>
      <c r="S341" s="23">
        <f>Q341*raw/1000000</f>
        <v>64743</v>
      </c>
      <c r="T341" s="23">
        <f t="shared" si="53"/>
        <v>68236.33</v>
      </c>
      <c r="U341" s="14">
        <f>Q341*price/1000000</f>
        <v>71577</v>
      </c>
    </row>
    <row r="342" spans="17:21" ht="17.25" thickBot="1" x14ac:dyDescent="0.3">
      <c r="Q342" s="6">
        <v>301</v>
      </c>
      <c r="R342" s="23">
        <f t="shared" si="52"/>
        <v>3493.33</v>
      </c>
      <c r="S342" s="23">
        <f>Q342*raw/1000000</f>
        <v>64958.81</v>
      </c>
      <c r="T342" s="23">
        <f t="shared" si="53"/>
        <v>68452.14</v>
      </c>
      <c r="U342" s="14">
        <f>Q342*price/1000000</f>
        <v>71815.59</v>
      </c>
    </row>
    <row r="343" spans="17:21" ht="17.25" thickBot="1" x14ac:dyDescent="0.3">
      <c r="Q343" s="6">
        <v>302</v>
      </c>
      <c r="R343" s="23">
        <f t="shared" si="52"/>
        <v>3493.33</v>
      </c>
      <c r="S343" s="23">
        <f>Q343*raw/1000000</f>
        <v>65174.62</v>
      </c>
      <c r="T343" s="23">
        <f t="shared" si="53"/>
        <v>68667.95</v>
      </c>
      <c r="U343" s="14">
        <f>Q343*price/1000000</f>
        <v>72054.179999999993</v>
      </c>
    </row>
    <row r="344" spans="17:21" ht="17.25" thickBot="1" x14ac:dyDescent="0.3">
      <c r="Q344" s="6">
        <v>303</v>
      </c>
      <c r="R344" s="23">
        <f t="shared" si="52"/>
        <v>3493.33</v>
      </c>
      <c r="S344" s="23">
        <f>Q344*raw/1000000</f>
        <v>65390.43</v>
      </c>
      <c r="T344" s="23">
        <f t="shared" si="53"/>
        <v>68883.759999999995</v>
      </c>
      <c r="U344" s="14">
        <f>Q344*price/1000000</f>
        <v>72292.77</v>
      </c>
    </row>
    <row r="345" spans="17:21" ht="17.25" thickBot="1" x14ac:dyDescent="0.3">
      <c r="Q345" s="6">
        <v>304</v>
      </c>
      <c r="R345" s="23">
        <f t="shared" si="52"/>
        <v>3493.33</v>
      </c>
      <c r="S345" s="23">
        <f>Q345*raw/1000000</f>
        <v>65606.240000000005</v>
      </c>
      <c r="T345" s="23">
        <f t="shared" si="53"/>
        <v>69099.570000000007</v>
      </c>
      <c r="U345" s="14">
        <f>Q345*price/1000000</f>
        <v>72531.360000000001</v>
      </c>
    </row>
    <row r="346" spans="17:21" ht="17.25" thickBot="1" x14ac:dyDescent="0.3">
      <c r="Q346" s="6">
        <v>305</v>
      </c>
      <c r="R346" s="23">
        <f t="shared" si="52"/>
        <v>3493.33</v>
      </c>
      <c r="S346" s="23">
        <f>Q346*raw/1000000</f>
        <v>65822.05</v>
      </c>
      <c r="T346" s="23">
        <f t="shared" si="53"/>
        <v>69315.38</v>
      </c>
      <c r="U346" s="14">
        <f>Q346*price/1000000</f>
        <v>72769.95</v>
      </c>
    </row>
    <row r="347" spans="17:21" ht="17.25" thickBot="1" x14ac:dyDescent="0.3">
      <c r="Q347" s="6">
        <v>306</v>
      </c>
      <c r="R347" s="23">
        <f t="shared" si="52"/>
        <v>3493.33</v>
      </c>
      <c r="S347" s="23">
        <f>Q347*raw/1000000</f>
        <v>66037.86</v>
      </c>
      <c r="T347" s="23">
        <f t="shared" si="53"/>
        <v>69531.19</v>
      </c>
      <c r="U347" s="14">
        <f>Q347*price/1000000</f>
        <v>73008.539999999994</v>
      </c>
    </row>
    <row r="348" spans="17:21" ht="17.25" thickBot="1" x14ac:dyDescent="0.3">
      <c r="Q348" s="6">
        <v>307</v>
      </c>
      <c r="R348" s="23">
        <f t="shared" si="52"/>
        <v>3493.33</v>
      </c>
      <c r="S348" s="23">
        <f>Q348*raw/1000000</f>
        <v>66253.67</v>
      </c>
      <c r="T348" s="23">
        <f t="shared" si="53"/>
        <v>69747</v>
      </c>
      <c r="U348" s="14">
        <f>Q348*price/1000000</f>
        <v>73247.13</v>
      </c>
    </row>
    <row r="349" spans="17:21" ht="17.25" thickBot="1" x14ac:dyDescent="0.3">
      <c r="Q349" s="6">
        <v>308</v>
      </c>
      <c r="R349" s="23">
        <f t="shared" si="52"/>
        <v>3493.33</v>
      </c>
      <c r="S349" s="23">
        <f>Q349*raw/1000000</f>
        <v>66469.48</v>
      </c>
      <c r="T349" s="23">
        <f t="shared" si="53"/>
        <v>69962.81</v>
      </c>
      <c r="U349" s="14">
        <f>Q349*price/1000000</f>
        <v>73485.72</v>
      </c>
    </row>
    <row r="350" spans="17:21" ht="17.25" thickBot="1" x14ac:dyDescent="0.3">
      <c r="Q350" s="6">
        <v>309</v>
      </c>
      <c r="R350" s="23">
        <f t="shared" si="52"/>
        <v>3493.33</v>
      </c>
      <c r="S350" s="23">
        <f>Q350*raw/1000000</f>
        <v>66685.289999999994</v>
      </c>
      <c r="T350" s="23">
        <f t="shared" si="53"/>
        <v>70178.62</v>
      </c>
      <c r="U350" s="14">
        <f>Q350*price/1000000</f>
        <v>73724.31</v>
      </c>
    </row>
    <row r="351" spans="17:21" ht="17.25" thickBot="1" x14ac:dyDescent="0.3">
      <c r="Q351" s="6">
        <v>310</v>
      </c>
      <c r="R351" s="23">
        <f t="shared" si="52"/>
        <v>3493.33</v>
      </c>
      <c r="S351" s="23">
        <f>Q351*raw/1000000</f>
        <v>66901.100000000006</v>
      </c>
      <c r="T351" s="23">
        <f t="shared" si="53"/>
        <v>70394.430000000008</v>
      </c>
      <c r="U351" s="14">
        <f>Q351*price/1000000</f>
        <v>73962.899999999994</v>
      </c>
    </row>
    <row r="352" spans="17:21" ht="17.25" thickBot="1" x14ac:dyDescent="0.3">
      <c r="Q352" s="6">
        <v>311</v>
      </c>
      <c r="R352" s="23">
        <f t="shared" si="52"/>
        <v>3493.33</v>
      </c>
      <c r="S352" s="23">
        <f>Q352*raw/1000000</f>
        <v>67116.91</v>
      </c>
      <c r="T352" s="23">
        <f t="shared" si="53"/>
        <v>70610.240000000005</v>
      </c>
      <c r="U352" s="14">
        <f>Q352*price/1000000</f>
        <v>74201.490000000005</v>
      </c>
    </row>
    <row r="353" spans="17:21" ht="17.25" thickBot="1" x14ac:dyDescent="0.3">
      <c r="Q353" s="6">
        <v>312</v>
      </c>
      <c r="R353" s="23">
        <f t="shared" si="52"/>
        <v>3493.33</v>
      </c>
      <c r="S353" s="23">
        <f>Q353*raw/1000000</f>
        <v>67332.72</v>
      </c>
      <c r="T353" s="23">
        <f t="shared" si="53"/>
        <v>70826.05</v>
      </c>
      <c r="U353" s="14">
        <f>Q353*price/1000000</f>
        <v>74440.08</v>
      </c>
    </row>
    <row r="354" spans="17:21" ht="17.25" thickBot="1" x14ac:dyDescent="0.3">
      <c r="Q354" s="6">
        <v>313</v>
      </c>
      <c r="R354" s="23">
        <f t="shared" si="52"/>
        <v>3493.33</v>
      </c>
      <c r="S354" s="23">
        <f>Q354*raw/1000000</f>
        <v>67548.53</v>
      </c>
      <c r="T354" s="23">
        <f t="shared" si="53"/>
        <v>71041.86</v>
      </c>
      <c r="U354" s="14">
        <f>Q354*price/1000000</f>
        <v>74678.67</v>
      </c>
    </row>
    <row r="355" spans="17:21" ht="17.25" thickBot="1" x14ac:dyDescent="0.3">
      <c r="Q355" s="6">
        <v>314</v>
      </c>
      <c r="R355" s="23">
        <f t="shared" si="52"/>
        <v>3493.33</v>
      </c>
      <c r="S355" s="23">
        <f>Q355*raw/1000000</f>
        <v>67764.34</v>
      </c>
      <c r="T355" s="23">
        <f t="shared" si="53"/>
        <v>71257.67</v>
      </c>
      <c r="U355" s="14">
        <f>Q355*price/1000000</f>
        <v>74917.259999999995</v>
      </c>
    </row>
    <row r="356" spans="17:21" ht="17.25" thickBot="1" x14ac:dyDescent="0.3">
      <c r="Q356" s="6">
        <v>315</v>
      </c>
      <c r="R356" s="23">
        <f t="shared" si="52"/>
        <v>3493.33</v>
      </c>
      <c r="S356" s="23">
        <f>Q356*raw/1000000</f>
        <v>67980.149999999994</v>
      </c>
      <c r="T356" s="23">
        <f t="shared" si="53"/>
        <v>71473.48</v>
      </c>
      <c r="U356" s="14">
        <f>Q356*price/1000000</f>
        <v>75155.850000000006</v>
      </c>
    </row>
    <row r="357" spans="17:21" ht="17.25" thickBot="1" x14ac:dyDescent="0.3">
      <c r="Q357" s="6">
        <v>316</v>
      </c>
      <c r="R357" s="23">
        <f t="shared" si="52"/>
        <v>3493.33</v>
      </c>
      <c r="S357" s="23">
        <f>Q357*raw/1000000</f>
        <v>68195.960000000006</v>
      </c>
      <c r="T357" s="23">
        <f t="shared" si="53"/>
        <v>71689.290000000008</v>
      </c>
      <c r="U357" s="14">
        <f>Q357*price/1000000</f>
        <v>75394.44</v>
      </c>
    </row>
    <row r="358" spans="17:21" ht="17.25" thickBot="1" x14ac:dyDescent="0.3">
      <c r="Q358" s="6">
        <v>317</v>
      </c>
      <c r="R358" s="23">
        <f t="shared" si="52"/>
        <v>3493.33</v>
      </c>
      <c r="S358" s="23">
        <f>Q358*raw/1000000</f>
        <v>68411.77</v>
      </c>
      <c r="T358" s="23">
        <f t="shared" si="53"/>
        <v>71905.100000000006</v>
      </c>
      <c r="U358" s="14">
        <f>Q358*price/1000000</f>
        <v>75633.03</v>
      </c>
    </row>
    <row r="359" spans="17:21" ht="17.25" thickBot="1" x14ac:dyDescent="0.3">
      <c r="Q359" s="6">
        <v>318</v>
      </c>
      <c r="R359" s="23">
        <f t="shared" si="52"/>
        <v>3493.33</v>
      </c>
      <c r="S359" s="23">
        <f>Q359*raw/1000000</f>
        <v>68627.58</v>
      </c>
      <c r="T359" s="23">
        <f t="shared" si="53"/>
        <v>72120.91</v>
      </c>
      <c r="U359" s="14">
        <f>Q359*price/1000000</f>
        <v>75871.62</v>
      </c>
    </row>
    <row r="360" spans="17:21" ht="17.25" thickBot="1" x14ac:dyDescent="0.3">
      <c r="Q360" s="6">
        <v>319</v>
      </c>
      <c r="R360" s="23">
        <f t="shared" si="52"/>
        <v>3493.33</v>
      </c>
      <c r="S360" s="23">
        <f>Q360*raw/1000000</f>
        <v>68843.39</v>
      </c>
      <c r="T360" s="23">
        <f t="shared" si="53"/>
        <v>72336.72</v>
      </c>
      <c r="U360" s="14">
        <f>Q360*price/1000000</f>
        <v>76110.210000000006</v>
      </c>
    </row>
    <row r="361" spans="17:21" ht="17.25" thickBot="1" x14ac:dyDescent="0.3">
      <c r="Q361" s="6">
        <v>320</v>
      </c>
      <c r="R361" s="23">
        <f t="shared" si="52"/>
        <v>3493.33</v>
      </c>
      <c r="S361" s="23">
        <f>Q361*raw/1000000</f>
        <v>69059.199999999997</v>
      </c>
      <c r="T361" s="23">
        <f t="shared" si="53"/>
        <v>72552.53</v>
      </c>
      <c r="U361" s="14">
        <f>Q361*price/1000000</f>
        <v>76348.800000000003</v>
      </c>
    </row>
    <row r="362" spans="17:21" ht="17.25" thickBot="1" x14ac:dyDescent="0.3">
      <c r="Q362" s="6">
        <v>321</v>
      </c>
      <c r="R362" s="23">
        <f t="shared" si="52"/>
        <v>3493.33</v>
      </c>
      <c r="S362" s="23">
        <f>Q362*raw/1000000</f>
        <v>69275.009999999995</v>
      </c>
      <c r="T362" s="23">
        <f t="shared" si="53"/>
        <v>72768.34</v>
      </c>
      <c r="U362" s="14">
        <f>Q362*price/1000000</f>
        <v>76587.39</v>
      </c>
    </row>
    <row r="363" spans="17:21" ht="17.25" thickBot="1" x14ac:dyDescent="0.3">
      <c r="Q363" s="6">
        <v>322</v>
      </c>
      <c r="R363" s="23">
        <f t="shared" si="52"/>
        <v>3493.33</v>
      </c>
      <c r="S363" s="23">
        <f>Q363*raw/1000000</f>
        <v>69490.820000000007</v>
      </c>
      <c r="T363" s="23">
        <f t="shared" si="53"/>
        <v>72984.150000000009</v>
      </c>
      <c r="U363" s="14">
        <f>Q363*price/1000000</f>
        <v>76825.98</v>
      </c>
    </row>
    <row r="364" spans="17:21" ht="17.25" thickBot="1" x14ac:dyDescent="0.3">
      <c r="Q364" s="6">
        <v>323</v>
      </c>
      <c r="R364" s="23">
        <f t="shared" si="52"/>
        <v>3493.33</v>
      </c>
      <c r="S364" s="23">
        <f>Q364*raw/1000000</f>
        <v>69706.63</v>
      </c>
      <c r="T364" s="23">
        <f t="shared" si="53"/>
        <v>73199.960000000006</v>
      </c>
      <c r="U364" s="14">
        <f>Q364*price/1000000</f>
        <v>77064.570000000007</v>
      </c>
    </row>
    <row r="365" spans="17:21" ht="17.25" thickBot="1" x14ac:dyDescent="0.3">
      <c r="Q365" s="6">
        <v>324</v>
      </c>
      <c r="R365" s="23">
        <f t="shared" si="52"/>
        <v>3493.33</v>
      </c>
      <c r="S365" s="23">
        <f>Q365*raw/1000000</f>
        <v>69922.44</v>
      </c>
      <c r="T365" s="23">
        <f t="shared" si="53"/>
        <v>73415.77</v>
      </c>
      <c r="U365" s="14">
        <f>Q365*price/1000000</f>
        <v>77303.16</v>
      </c>
    </row>
    <row r="366" spans="17:21" ht="17.25" thickBot="1" x14ac:dyDescent="0.3">
      <c r="Q366" s="6">
        <v>325</v>
      </c>
      <c r="R366" s="23">
        <f t="shared" si="52"/>
        <v>3493.33</v>
      </c>
      <c r="S366" s="23">
        <f>Q366*raw/1000000</f>
        <v>70138.25</v>
      </c>
      <c r="T366" s="23">
        <f t="shared" si="53"/>
        <v>73631.58</v>
      </c>
      <c r="U366" s="14">
        <f>Q366*price/1000000</f>
        <v>77541.75</v>
      </c>
    </row>
    <row r="367" spans="17:21" ht="17.25" thickBot="1" x14ac:dyDescent="0.3">
      <c r="Q367" s="6">
        <v>326</v>
      </c>
      <c r="R367" s="23">
        <f t="shared" si="52"/>
        <v>3493.33</v>
      </c>
      <c r="S367" s="23">
        <f>Q367*raw/1000000</f>
        <v>70354.06</v>
      </c>
      <c r="T367" s="23">
        <f t="shared" si="53"/>
        <v>73847.39</v>
      </c>
      <c r="U367" s="14">
        <f>Q367*price/1000000</f>
        <v>77780.34</v>
      </c>
    </row>
    <row r="368" spans="17:21" ht="17.25" thickBot="1" x14ac:dyDescent="0.3">
      <c r="Q368" s="6">
        <v>327</v>
      </c>
      <c r="R368" s="23">
        <f t="shared" si="52"/>
        <v>3493.33</v>
      </c>
      <c r="S368" s="23">
        <f>Q368*raw/1000000</f>
        <v>70569.87</v>
      </c>
      <c r="T368" s="23">
        <f t="shared" si="53"/>
        <v>74063.199999999997</v>
      </c>
      <c r="U368" s="14">
        <f>Q368*price/1000000</f>
        <v>78018.929999999993</v>
      </c>
    </row>
    <row r="369" spans="17:21" ht="17.25" thickBot="1" x14ac:dyDescent="0.3">
      <c r="Q369" s="6">
        <v>328</v>
      </c>
      <c r="R369" s="23">
        <f t="shared" si="52"/>
        <v>3493.33</v>
      </c>
      <c r="S369" s="23">
        <f>Q369*raw/1000000</f>
        <v>70785.679999999993</v>
      </c>
      <c r="T369" s="23">
        <f t="shared" si="53"/>
        <v>74279.009999999995</v>
      </c>
      <c r="U369" s="14">
        <f>Q369*price/1000000</f>
        <v>78257.52</v>
      </c>
    </row>
    <row r="370" spans="17:21" ht="17.25" thickBot="1" x14ac:dyDescent="0.3">
      <c r="Q370" s="6">
        <v>329</v>
      </c>
      <c r="R370" s="23">
        <f t="shared" si="52"/>
        <v>3493.33</v>
      </c>
      <c r="S370" s="23">
        <f>Q370*raw/1000000</f>
        <v>71001.490000000005</v>
      </c>
      <c r="T370" s="23">
        <f t="shared" si="53"/>
        <v>74494.820000000007</v>
      </c>
      <c r="U370" s="14">
        <f>Q370*price/1000000</f>
        <v>78496.11</v>
      </c>
    </row>
    <row r="371" spans="17:21" ht="17.25" thickBot="1" x14ac:dyDescent="0.3">
      <c r="Q371" s="6">
        <v>330</v>
      </c>
      <c r="R371" s="23">
        <f t="shared" si="52"/>
        <v>3493.33</v>
      </c>
      <c r="S371" s="23">
        <f>Q371*raw/1000000</f>
        <v>71217.3</v>
      </c>
      <c r="T371" s="23">
        <f t="shared" si="53"/>
        <v>74710.63</v>
      </c>
      <c r="U371" s="14">
        <f>Q371*price/1000000</f>
        <v>78734.7</v>
      </c>
    </row>
    <row r="372" spans="17:21" ht="17.25" thickBot="1" x14ac:dyDescent="0.3">
      <c r="Q372" s="6">
        <v>331</v>
      </c>
      <c r="R372" s="23">
        <f t="shared" si="52"/>
        <v>3493.33</v>
      </c>
      <c r="S372" s="23">
        <f>Q372*raw/1000000</f>
        <v>71433.11</v>
      </c>
      <c r="T372" s="23">
        <f t="shared" si="53"/>
        <v>74926.44</v>
      </c>
      <c r="U372" s="14">
        <f>Q372*price/1000000</f>
        <v>78973.289999999994</v>
      </c>
    </row>
    <row r="373" spans="17:21" ht="17.25" thickBot="1" x14ac:dyDescent="0.3">
      <c r="Q373" s="6">
        <v>332</v>
      </c>
      <c r="R373" s="23">
        <f t="shared" si="52"/>
        <v>3493.33</v>
      </c>
      <c r="S373" s="23">
        <f>Q373*raw/1000000</f>
        <v>71648.92</v>
      </c>
      <c r="T373" s="23">
        <f t="shared" si="53"/>
        <v>75142.25</v>
      </c>
      <c r="U373" s="14">
        <f>Q373*price/1000000</f>
        <v>79211.88</v>
      </c>
    </row>
    <row r="374" spans="17:21" ht="17.25" thickBot="1" x14ac:dyDescent="0.3">
      <c r="Q374" s="6">
        <v>333</v>
      </c>
      <c r="R374" s="23">
        <f t="shared" si="52"/>
        <v>3493.33</v>
      </c>
      <c r="S374" s="23">
        <f>Q374*raw/1000000</f>
        <v>71864.73</v>
      </c>
      <c r="T374" s="23">
        <f t="shared" si="53"/>
        <v>75358.06</v>
      </c>
      <c r="U374" s="14">
        <f>Q374*price/1000000</f>
        <v>79450.47</v>
      </c>
    </row>
    <row r="375" spans="17:21" ht="17.25" thickBot="1" x14ac:dyDescent="0.3">
      <c r="Q375" s="6">
        <v>334</v>
      </c>
      <c r="R375" s="23">
        <f t="shared" si="52"/>
        <v>3493.33</v>
      </c>
      <c r="S375" s="23">
        <f>Q375*raw/1000000</f>
        <v>72080.539999999994</v>
      </c>
      <c r="T375" s="23">
        <f t="shared" si="53"/>
        <v>75573.87</v>
      </c>
      <c r="U375" s="14">
        <f>Q375*price/1000000</f>
        <v>79689.06</v>
      </c>
    </row>
    <row r="376" spans="17:21" ht="17.25" thickBot="1" x14ac:dyDescent="0.3">
      <c r="Q376" s="6">
        <v>335</v>
      </c>
      <c r="R376" s="23">
        <f t="shared" si="52"/>
        <v>3493.33</v>
      </c>
      <c r="S376" s="23">
        <f>Q376*raw/1000000</f>
        <v>72296.350000000006</v>
      </c>
      <c r="T376" s="23">
        <f t="shared" si="53"/>
        <v>75789.680000000008</v>
      </c>
      <c r="U376" s="14">
        <f>Q376*price/1000000</f>
        <v>79927.649999999994</v>
      </c>
    </row>
    <row r="377" spans="17:21" ht="17.25" thickBot="1" x14ac:dyDescent="0.3">
      <c r="Q377" s="6">
        <v>336</v>
      </c>
      <c r="R377" s="23">
        <f t="shared" si="52"/>
        <v>3493.33</v>
      </c>
      <c r="S377" s="23">
        <f>Q377*raw/1000000</f>
        <v>72512.160000000003</v>
      </c>
      <c r="T377" s="23">
        <f t="shared" si="53"/>
        <v>76005.490000000005</v>
      </c>
      <c r="U377" s="14">
        <f>Q377*price/1000000</f>
        <v>80166.240000000005</v>
      </c>
    </row>
    <row r="378" spans="17:21" ht="17.25" thickBot="1" x14ac:dyDescent="0.3">
      <c r="Q378" s="6">
        <v>337</v>
      </c>
      <c r="R378" s="23">
        <f t="shared" si="52"/>
        <v>3493.33</v>
      </c>
      <c r="S378" s="23">
        <f>Q378*raw/1000000</f>
        <v>72727.97</v>
      </c>
      <c r="T378" s="23">
        <f t="shared" si="53"/>
        <v>76221.3</v>
      </c>
      <c r="U378" s="14">
        <f>Q378*price/1000000</f>
        <v>80404.83</v>
      </c>
    </row>
    <row r="379" spans="17:21" ht="17.25" thickBot="1" x14ac:dyDescent="0.3">
      <c r="Q379" s="6">
        <v>338</v>
      </c>
      <c r="R379" s="23">
        <f t="shared" si="52"/>
        <v>3493.33</v>
      </c>
      <c r="S379" s="23">
        <f>Q379*raw/1000000</f>
        <v>72943.78</v>
      </c>
      <c r="T379" s="23">
        <f t="shared" si="53"/>
        <v>76437.11</v>
      </c>
      <c r="U379" s="14">
        <f>Q379*price/1000000</f>
        <v>80643.42</v>
      </c>
    </row>
    <row r="380" spans="17:21" ht="17.25" thickBot="1" x14ac:dyDescent="0.3">
      <c r="Q380" s="6">
        <v>339</v>
      </c>
      <c r="R380" s="23">
        <f t="shared" si="52"/>
        <v>3493.33</v>
      </c>
      <c r="S380" s="23">
        <f>Q380*raw/1000000</f>
        <v>73159.59</v>
      </c>
      <c r="T380" s="23">
        <f t="shared" si="53"/>
        <v>76652.92</v>
      </c>
      <c r="U380" s="14">
        <f>Q380*price/1000000</f>
        <v>80882.009999999995</v>
      </c>
    </row>
    <row r="381" spans="17:21" ht="17.25" thickBot="1" x14ac:dyDescent="0.3">
      <c r="Q381" s="6">
        <v>340</v>
      </c>
      <c r="R381" s="23">
        <f t="shared" si="52"/>
        <v>3493.33</v>
      </c>
      <c r="S381" s="23">
        <f>Q381*raw/1000000</f>
        <v>73375.399999999994</v>
      </c>
      <c r="T381" s="23">
        <f t="shared" si="53"/>
        <v>76868.73</v>
      </c>
      <c r="U381" s="14">
        <f>Q381*price/1000000</f>
        <v>81120.600000000006</v>
      </c>
    </row>
  </sheetData>
  <mergeCells count="1">
    <mergeCell ref="A13:A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Skycruiser feasibility study</vt:lpstr>
      <vt:lpstr>price</vt:lpstr>
      <vt:lpstr>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Alba Freixa Barat</cp:lastModifiedBy>
  <dcterms:created xsi:type="dcterms:W3CDTF">2014-10-30T12:23:30Z</dcterms:created>
  <dcterms:modified xsi:type="dcterms:W3CDTF">2015-06-10T21:06:01Z</dcterms:modified>
</cp:coreProperties>
</file>